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1"/>
  </bookViews>
  <sheets>
    <sheet name="TR" sheetId="1" r:id="rId1"/>
    <sheet name="Gastos PE" sheetId="2" r:id="rId2"/>
    <sheet name="Recursos PE" sheetId="3" r:id="rId3"/>
    <sheet name="G abril" sheetId="4" r:id="rId4"/>
    <sheet name="G mayo" sheetId="5" r:id="rId5"/>
    <sheet name="G junio" sheetId="6" r:id="rId6"/>
    <sheet name="Recursos x mes" sheetId="7" r:id="rId7"/>
  </sheets>
  <definedNames>
    <definedName name="_xlnm.Print_Area" localSheetId="2">'Recursos PE'!$A$1:$D$48</definedName>
    <definedName name="Excel_BuiltIn_Print_Area" localSheetId="1">'Gastos PE'!$A$1:$M$17</definedName>
  </definedNames>
  <calcPr fullCalcOnLoad="1"/>
</workbook>
</file>

<file path=xl/sharedStrings.xml><?xml version="1.0" encoding="utf-8"?>
<sst xmlns="http://schemas.openxmlformats.org/spreadsheetml/2006/main" count="556" uniqueCount="123">
  <si>
    <t>Ejecución de gastos y recursos – Ejercicio 2017</t>
  </si>
  <si>
    <t>Ley 1032, artículo 29</t>
  </si>
  <si>
    <t>PE debe informar trim al PL (en 15dh desp del trim) la ejecución por jurisdicción de:</t>
  </si>
  <si>
    <t>*recursos por rubro &gt;&gt; usar Fecha del recurso (percibido)</t>
  </si>
  <si>
    <t>*gastos por finalidad y objeto</t>
  </si>
  <si>
    <t>Enviado Mtro Econ</t>
  </si>
  <si>
    <t>Nota Nº</t>
  </si>
  <si>
    <t>Realizó</t>
  </si>
  <si>
    <t>Gastos</t>
  </si>
  <si>
    <t>Recursos</t>
  </si>
  <si>
    <t>Dif</t>
  </si>
  <si>
    <t>1º trim</t>
  </si>
  <si>
    <t>4 – S.C. y D.</t>
  </si>
  <si>
    <t>MIF</t>
  </si>
  <si>
    <t>2º trim</t>
  </si>
  <si>
    <t>21 – Ss. P.</t>
  </si>
  <si>
    <t>23 – Ss. P.</t>
  </si>
  <si>
    <t>Apertura mensual a pedido de José Labroca.</t>
  </si>
  <si>
    <t>3º trim</t>
  </si>
  <si>
    <t>4º trim</t>
  </si>
  <si>
    <t>Obs:</t>
  </si>
  <si>
    <t>Gastos &gt; incluir copa y deuda</t>
  </si>
  <si>
    <t>Recursos &gt; excluir fondos de terceros</t>
  </si>
  <si>
    <t>Nota MIF</t>
  </si>
  <si>
    <t xml:space="preserve">Se envió la ejecución del trimestre (no acumulado al mes 6). </t>
  </si>
  <si>
    <t xml:space="preserve">    Provincia de Tierra del Fuego, Antártida</t>
  </si>
  <si>
    <t xml:space="preserve">                 e Islas del Atlántico Sur</t>
  </si>
  <si>
    <t xml:space="preserve">                    República Argentina</t>
  </si>
  <si>
    <t xml:space="preserve">              Ministerio de Economía</t>
  </si>
  <si>
    <t xml:space="preserve">      Dirección General de Presupuesto</t>
  </si>
  <si>
    <t>Gastos devengados por Jurisdicción, Finalidad y Objeto</t>
  </si>
  <si>
    <t>Poder Ejecutivo – En pesos</t>
  </si>
  <si>
    <t>Responsable</t>
  </si>
  <si>
    <t>Finalidad - Funcion</t>
  </si>
  <si>
    <t>Trimestre 2</t>
  </si>
  <si>
    <t>Total</t>
  </si>
  <si>
    <t>1-Gastos en Personal</t>
  </si>
  <si>
    <t>2-Bienes de Consumo</t>
  </si>
  <si>
    <t>3-Servicios No Personales</t>
  </si>
  <si>
    <t>4-Bienes de Uso</t>
  </si>
  <si>
    <t>5-Transferencias</t>
  </si>
  <si>
    <t>6-Activos Financieros</t>
  </si>
  <si>
    <t>7-Servicios de la Deuda</t>
  </si>
  <si>
    <t>8-Otros Gastos</t>
  </si>
  <si>
    <t>9-Gastos Figurativos</t>
  </si>
  <si>
    <t>42-Construcciones</t>
  </si>
  <si>
    <t>906-Ministerio de Gobierno y Justicia</t>
  </si>
  <si>
    <t>001-ADMINISTRACION GUBERNAMENTAL</t>
  </si>
  <si>
    <t>003-SERVICIOS SOCIALES</t>
  </si>
  <si>
    <t>Suma</t>
  </si>
  <si>
    <t>934-Ministerio Jefatura de Gabinete</t>
  </si>
  <si>
    <t>004-SERVICIOS ECONOMICOS</t>
  </si>
  <si>
    <t>964-Ministerio de Economia</t>
  </si>
  <si>
    <t>996-Ministerio de Educacion</t>
  </si>
  <si>
    <t>1147-Ministerio de Salud</t>
  </si>
  <si>
    <t>1205-Ministerio de Trabajo, Empleo y Seguridad Social</t>
  </si>
  <si>
    <t>1207-Ministerio de Desarrollo Social</t>
  </si>
  <si>
    <t>1246-Ministerio de Industria</t>
  </si>
  <si>
    <t>1258-Secretaria General de Gobierno</t>
  </si>
  <si>
    <t>1276-Secretaria Legal y Tecnica</t>
  </si>
  <si>
    <t>1277-Sec de Ambiente,Desarrollo Sost y Cambio Climatico</t>
  </si>
  <si>
    <t>1289-Secretaria de Energia e Hidrocarburos</t>
  </si>
  <si>
    <t>1296-Secretaria de Rep Oficial del Gobierno de TDF en CABA</t>
  </si>
  <si>
    <t>1508-Sec de Asuntos Relativos a Antartida y Malvinas</t>
  </si>
  <si>
    <t>1509-Ministerio de Agricultura, Ganaderia y Pesca</t>
  </si>
  <si>
    <t>1512-Sec Planif Estrategica,Ordenamiento Territorial y Hab</t>
  </si>
  <si>
    <t>1513-Secretaria de Desarrollo e Inversiones</t>
  </si>
  <si>
    <t>1514-Ministerio de Ciencia y Tecnologia</t>
  </si>
  <si>
    <t>917-Secretaria de Estado de Seguridad</t>
  </si>
  <si>
    <t>002-SERVICIOS DE SEGURIDAD</t>
  </si>
  <si>
    <t>1576-Ministerio de Obras y Servicios Publicos</t>
  </si>
  <si>
    <t>905-Gobernador</t>
  </si>
  <si>
    <t>904-Poder Ejecutivo</t>
  </si>
  <si>
    <t>1303-Compromisos Gubernamentales con Municipios</t>
  </si>
  <si>
    <t>1304-Servicios de la Deuda Publica</t>
  </si>
  <si>
    <t>005-DEUDA PUBLICA</t>
  </si>
  <si>
    <t>Fuente: Sistema O3. Eje G 17.</t>
  </si>
  <si>
    <t>Fecha de consulta: 13/07/17.</t>
  </si>
  <si>
    <t xml:space="preserve">      Provincia de Tierra del Fuego, Antártida</t>
  </si>
  <si>
    <t xml:space="preserve">                      e Islas del Atlántico Sur</t>
  </si>
  <si>
    <t xml:space="preserve">                        República Argentina</t>
  </si>
  <si>
    <t xml:space="preserve">                     Ministerio de Economía</t>
  </si>
  <si>
    <t xml:space="preserve">          Dirección General de Presupuesto</t>
  </si>
  <si>
    <t>Recursos recaudados por rubro 
Poder Ejecutivo – En pesos</t>
  </si>
  <si>
    <t>Fecha de Recurso</t>
  </si>
  <si>
    <t>2º Trimestre 2017</t>
  </si>
  <si>
    <t>01-RUBRO I</t>
  </si>
  <si>
    <t>010106-Aportes no reintegrables</t>
  </si>
  <si>
    <t>010105-Ingresos por regimenes federales</t>
  </si>
  <si>
    <t>010107-Ingresos por fondos y programas nacionales</t>
  </si>
  <si>
    <t>010101-Sobre los Ingresos</t>
  </si>
  <si>
    <t>010102-Sobre el Patrimonio</t>
  </si>
  <si>
    <t>010103-Ingresos por Producción</t>
  </si>
  <si>
    <t>010104-Otros tributos</t>
  </si>
  <si>
    <t>010702-Del sector público Nacional</t>
  </si>
  <si>
    <t>010706-De entidades externas</t>
  </si>
  <si>
    <t>010201-Tasas</t>
  </si>
  <si>
    <t>010206-Multas</t>
  </si>
  <si>
    <t>010202-Derechos</t>
  </si>
  <si>
    <t>010204-Regalías</t>
  </si>
  <si>
    <t>010209-Otros Ingresos No Tributarios</t>
  </si>
  <si>
    <t>010203-Primas</t>
  </si>
  <si>
    <t>010205-Alquileres</t>
  </si>
  <si>
    <t>010402-Venta de Servicios</t>
  </si>
  <si>
    <t>010601-Intereses por Prestamos</t>
  </si>
  <si>
    <t>02-RUBRO II</t>
  </si>
  <si>
    <t>020202-Del Sector Público Nacional</t>
  </si>
  <si>
    <t>030704-De Fondos Fiduciarios</t>
  </si>
  <si>
    <t>03-RUBRO III</t>
  </si>
  <si>
    <t>030506-Disminución de Otros Documentos a Cobrar</t>
  </si>
  <si>
    <t>030507-Adelantos a Proveedores y Contratistas</t>
  </si>
  <si>
    <t>030401-Del Sector Privado</t>
  </si>
  <si>
    <t>Fuente: Sistema O3. Cubo Eje R 17.</t>
  </si>
  <si>
    <t>Fecha de consulta:13/07/17.</t>
  </si>
  <si>
    <t>Abril / 2017</t>
  </si>
  <si>
    <t>Fecha de consulta: 31/07/17.</t>
  </si>
  <si>
    <t>Mayo / 2017</t>
  </si>
  <si>
    <t>Junio / 2017</t>
  </si>
  <si>
    <t>abr / 2017</t>
  </si>
  <si>
    <t>may / 2017</t>
  </si>
  <si>
    <t>jun / 2017</t>
  </si>
  <si>
    <t>030602-Colocación de Deuda Externa</t>
  </si>
  <si>
    <t>Fecha de consulta:31/07/17.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</si>
</sst>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#,###"/>
  </numFmts>
  <fonts count="75">
    <font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i/>
      <sz val="8"/>
      <color indexed="8"/>
      <name val="Palatino;Arial Unicode MS"/>
      <family val="1"/>
    </font>
    <font>
      <i/>
      <sz val="8"/>
      <color indexed="8"/>
      <name val="Bitstream Charter"/>
      <family val="1"/>
    </font>
    <font>
      <b/>
      <i/>
      <sz val="8"/>
      <color indexed="8"/>
      <name val="Bitstream Charter"/>
      <family val="1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.5"/>
      <name val="Arial"/>
      <family val="2"/>
    </font>
    <font>
      <b/>
      <u val="single"/>
      <sz val="10.5"/>
      <color indexed="8"/>
      <name val="Arial"/>
      <family val="2"/>
    </font>
    <font>
      <sz val="10.5"/>
      <color indexed="8"/>
      <name val="Arial"/>
      <family val="2"/>
    </font>
    <font>
      <i/>
      <sz val="10.5"/>
      <color indexed="8"/>
      <name val="Arial"/>
      <family val="2"/>
    </font>
    <font>
      <b/>
      <i/>
      <u val="single"/>
      <sz val="10.5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10.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3" fontId="18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7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11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165" fontId="30" fillId="0" borderId="10" xfId="0" applyNumberFormat="1" applyFont="1" applyFill="1" applyBorder="1" applyAlignment="1">
      <alignment horizontal="right" vertical="center"/>
    </xf>
    <xf numFmtId="3" fontId="29" fillId="33" borderId="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center" vertical="center"/>
    </xf>
    <xf numFmtId="165" fontId="29" fillId="0" borderId="10" xfId="0" applyNumberFormat="1" applyFont="1" applyFill="1" applyBorder="1" applyAlignment="1">
      <alignment horizontal="right" vertical="center"/>
    </xf>
    <xf numFmtId="0" fontId="28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29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30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29" fillId="33" borderId="0" xfId="0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left"/>
    </xf>
    <xf numFmtId="0" fontId="31" fillId="0" borderId="10" xfId="0" applyFont="1" applyBorder="1" applyAlignment="1">
      <alignment horizontal="center"/>
    </xf>
    <xf numFmtId="3" fontId="29" fillId="33" borderId="10" xfId="0" applyNumberFormat="1" applyFont="1" applyFill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/>
    </xf>
    <xf numFmtId="3" fontId="28" fillId="33" borderId="10" xfId="0" applyNumberFormat="1" applyFont="1" applyFill="1" applyBorder="1" applyAlignment="1">
      <alignment horizontal="right"/>
    </xf>
    <xf numFmtId="3" fontId="28" fillId="0" borderId="10" xfId="0" applyNumberFormat="1" applyFont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47625</xdr:rowOff>
    </xdr:from>
    <xdr:to>
      <xdr:col>0</xdr:col>
      <xdr:colOff>1314450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152400</xdr:rowOff>
    </xdr:from>
    <xdr:to>
      <xdr:col>0</xdr:col>
      <xdr:colOff>1571625</xdr:colOff>
      <xdr:row>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23850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47625</xdr:rowOff>
    </xdr:from>
    <xdr:to>
      <xdr:col>0</xdr:col>
      <xdr:colOff>1314450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47625</xdr:rowOff>
    </xdr:from>
    <xdr:to>
      <xdr:col>0</xdr:col>
      <xdr:colOff>1314450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47625</xdr:rowOff>
    </xdr:from>
    <xdr:to>
      <xdr:col>0</xdr:col>
      <xdr:colOff>1314450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152400</xdr:rowOff>
    </xdr:from>
    <xdr:to>
      <xdr:col>0</xdr:col>
      <xdr:colOff>1571625</xdr:colOff>
      <xdr:row>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23850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zoomScale="85" zoomScaleNormal="85" zoomScalePageLayoutView="0" workbookViewId="0" topLeftCell="A1">
      <selection activeCell="B24" sqref="B24"/>
    </sheetView>
  </sheetViews>
  <sheetFormatPr defaultColWidth="11.57421875" defaultRowHeight="12.75"/>
  <cols>
    <col min="1" max="1" width="6.00390625" style="1" customWidth="1"/>
    <col min="2" max="2" width="11.57421875" style="1" customWidth="1"/>
    <col min="3" max="3" width="22.28125" style="2" customWidth="1"/>
    <col min="4" max="4" width="17.28125" style="2" customWidth="1"/>
    <col min="5" max="5" width="27.7109375" style="2" customWidth="1"/>
    <col min="6" max="6" width="18.00390625" style="1" customWidth="1"/>
    <col min="7" max="7" width="21.28125" style="1" customWidth="1"/>
    <col min="8" max="8" width="13.57421875" style="3" customWidth="1"/>
    <col min="9" max="16384" width="11.57421875" style="1" customWidth="1"/>
  </cols>
  <sheetData>
    <row r="2" ht="12.75">
      <c r="B2" s="4" t="s">
        <v>0</v>
      </c>
    </row>
    <row r="4" ht="12.75">
      <c r="B4" s="4" t="s">
        <v>1</v>
      </c>
    </row>
    <row r="5" ht="12.75">
      <c r="B5" s="1" t="s">
        <v>2</v>
      </c>
    </row>
    <row r="6" ht="12.75">
      <c r="B6" s="1" t="s">
        <v>3</v>
      </c>
    </row>
    <row r="7" ht="12.75">
      <c r="B7" s="1" t="s">
        <v>4</v>
      </c>
    </row>
    <row r="9" spans="3:8" ht="12.75">
      <c r="C9" s="5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6" t="s">
        <v>10</v>
      </c>
    </row>
    <row r="10" spans="2:9" s="7" customFormat="1" ht="12.75">
      <c r="B10" s="7" t="s">
        <v>11</v>
      </c>
      <c r="C10" s="8">
        <v>42850</v>
      </c>
      <c r="D10" s="9" t="s">
        <v>12</v>
      </c>
      <c r="E10" s="10" t="s">
        <v>13</v>
      </c>
      <c r="F10" s="11">
        <v>3725211040.810402</v>
      </c>
      <c r="G10" s="12">
        <v>3779052618.2299995</v>
      </c>
      <c r="H10" s="13">
        <f>+G10-F10</f>
        <v>53841577.419597626</v>
      </c>
      <c r="I10" s="12"/>
    </row>
    <row r="11" spans="2:8" ht="12.75">
      <c r="B11" s="1" t="s">
        <v>14</v>
      </c>
      <c r="C11" s="5">
        <v>42930</v>
      </c>
      <c r="D11" s="2" t="s">
        <v>15</v>
      </c>
      <c r="E11" s="2" t="s">
        <v>13</v>
      </c>
      <c r="F11" s="14">
        <v>4502845261.479592</v>
      </c>
      <c r="G11" s="14">
        <v>4007383697.2999997</v>
      </c>
      <c r="H11" s="13">
        <f>+G11-F11</f>
        <v>-495461564.1795926</v>
      </c>
    </row>
    <row r="12" spans="2:9" ht="12.75">
      <c r="B12" s="1" t="s">
        <v>14</v>
      </c>
      <c r="C12" s="5">
        <v>42947</v>
      </c>
      <c r="D12" s="2" t="s">
        <v>16</v>
      </c>
      <c r="E12" s="2" t="s">
        <v>13</v>
      </c>
      <c r="F12" s="14">
        <f>+'G abril'!N84+'G mayo'!N84+'G junio'!M84</f>
        <v>4498016168.095199</v>
      </c>
      <c r="G12" s="14">
        <f>+SUM('Recursos x mes'!D46:F46)</f>
        <v>7122201226.08</v>
      </c>
      <c r="H12" s="13">
        <f>+G12-F12</f>
        <v>2624185057.9848013</v>
      </c>
      <c r="I12" s="1" t="s">
        <v>17</v>
      </c>
    </row>
    <row r="13" spans="2:3" ht="12.75">
      <c r="B13" s="1" t="s">
        <v>18</v>
      </c>
      <c r="C13" s="5"/>
    </row>
    <row r="14" spans="2:10" ht="12.75">
      <c r="B14" s="1" t="s">
        <v>19</v>
      </c>
      <c r="J14" s="15"/>
    </row>
    <row r="16" ht="12.75">
      <c r="B16" s="4" t="s">
        <v>20</v>
      </c>
    </row>
    <row r="17" ht="12.75">
      <c r="B17" s="1" t="s">
        <v>21</v>
      </c>
    </row>
    <row r="18" ht="12.75">
      <c r="B18" s="1" t="s">
        <v>22</v>
      </c>
    </row>
    <row r="20" ht="12.75">
      <c r="B20" s="16" t="s">
        <v>23</v>
      </c>
    </row>
    <row r="21" spans="2:5" s="3" customFormat="1" ht="12.75">
      <c r="B21" s="3" t="s">
        <v>24</v>
      </c>
      <c r="C21" s="6"/>
      <c r="D21" s="6"/>
      <c r="E21" s="6"/>
    </row>
  </sheetData>
  <sheetProtection selectLockedCells="1" selectUnlockedCells="1"/>
  <printOptions/>
  <pageMargins left="0.7256944444444444" right="0.40902777777777777" top="0.5604166666666667" bottom="0.27361111111111114" header="0.5118055555555555" footer="0.1486111111111111"/>
  <pageSetup firstPageNumber="1" useFirstPageNumber="1" fitToHeight="1" fitToWidth="1" horizontalDpi="300" verticalDpi="300" orientation="landscape" paperSize="5"/>
  <headerFooter alignWithMargins="0">
    <oddFooter>&amp;C&amp;"Arial,Cursiva"&amp;9"Las Islas Malvinas, Georgias y Sandwich del Sur son y serán Argentinas"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zoomScale="85" zoomScaleNormal="85" zoomScalePageLayoutView="0" workbookViewId="0" topLeftCell="A22">
      <selection activeCell="N86" sqref="N86"/>
    </sheetView>
  </sheetViews>
  <sheetFormatPr defaultColWidth="11.57421875" defaultRowHeight="12.75"/>
  <cols>
    <col min="1" max="1" width="29.28125" style="17" customWidth="1"/>
    <col min="2" max="2" width="50.00390625" style="18" customWidth="1"/>
    <col min="3" max="3" width="35.28125" style="19" customWidth="1"/>
    <col min="4" max="4" width="19.7109375" style="19" customWidth="1"/>
    <col min="5" max="5" width="26.421875" style="19" customWidth="1"/>
    <col min="6" max="6" width="25.28125" style="19" customWidth="1"/>
    <col min="7" max="7" width="22.421875" style="19" customWidth="1"/>
    <col min="8" max="8" width="26.28125" style="19" customWidth="1"/>
    <col min="9" max="9" width="22.8515625" style="19" customWidth="1"/>
    <col min="10" max="10" width="17.7109375" style="19" customWidth="1"/>
    <col min="11" max="12" width="24.28125" style="19" customWidth="1"/>
    <col min="13" max="13" width="21.140625" style="20" customWidth="1"/>
    <col min="14" max="14" width="25.57421875" style="19" customWidth="1"/>
    <col min="15" max="254" width="9.00390625" style="19" customWidth="1"/>
    <col min="255" max="16384" width="11.57421875" style="19" customWidth="1"/>
  </cols>
  <sheetData>
    <row r="1" spans="1:12" ht="11.25">
      <c r="A1" s="21"/>
      <c r="B1" s="22"/>
      <c r="C1" s="21"/>
      <c r="D1" s="21"/>
      <c r="E1" s="21"/>
      <c r="F1" s="21"/>
      <c r="G1" s="21"/>
      <c r="H1" s="21"/>
      <c r="I1" s="23"/>
      <c r="J1" s="23"/>
      <c r="K1" s="23"/>
      <c r="L1" s="23"/>
    </row>
    <row r="2" spans="1:11" ht="11.25">
      <c r="A2" s="21"/>
      <c r="I2" s="23"/>
      <c r="J2" s="23"/>
      <c r="K2" s="23"/>
    </row>
    <row r="3" spans="1:12" ht="11.25">
      <c r="A3" s="21"/>
      <c r="B3" s="22"/>
      <c r="C3" s="21"/>
      <c r="D3" s="24"/>
      <c r="E3" s="25"/>
      <c r="F3" s="26"/>
      <c r="G3" s="21"/>
      <c r="H3" s="21"/>
      <c r="I3" s="23"/>
      <c r="J3" s="23"/>
      <c r="K3" s="23"/>
      <c r="L3" s="23"/>
    </row>
    <row r="4" spans="1:12" ht="11.25">
      <c r="A4" s="21"/>
      <c r="B4" s="22"/>
      <c r="C4" s="21"/>
      <c r="D4" s="21"/>
      <c r="E4" s="21"/>
      <c r="F4" s="21"/>
      <c r="G4" s="21"/>
      <c r="H4" s="21"/>
      <c r="I4" s="23"/>
      <c r="J4" s="23"/>
      <c r="K4" s="23"/>
      <c r="L4" s="23"/>
    </row>
    <row r="5" spans="1:12" ht="11.25">
      <c r="A5" s="21"/>
      <c r="B5" s="22"/>
      <c r="C5" s="21"/>
      <c r="D5" s="21"/>
      <c r="E5" s="21"/>
      <c r="F5" s="21"/>
      <c r="G5" s="21"/>
      <c r="H5" s="21"/>
      <c r="I5" s="23"/>
      <c r="J5" s="23"/>
      <c r="K5" s="23"/>
      <c r="L5" s="23"/>
    </row>
    <row r="6" spans="1:12" ht="11.25">
      <c r="A6" s="21"/>
      <c r="B6" s="22"/>
      <c r="C6" s="21"/>
      <c r="D6" s="21"/>
      <c r="E6" s="21"/>
      <c r="F6" s="21"/>
      <c r="G6" s="21"/>
      <c r="H6" s="21"/>
      <c r="I6" s="23"/>
      <c r="J6" s="23"/>
      <c r="K6" s="23"/>
      <c r="L6" s="23"/>
    </row>
    <row r="7" spans="1:12" ht="11.25">
      <c r="A7" s="27" t="s">
        <v>25</v>
      </c>
      <c r="B7" s="22"/>
      <c r="C7" s="21"/>
      <c r="D7" s="21"/>
      <c r="E7" s="21"/>
      <c r="F7" s="21"/>
      <c r="G7" s="21"/>
      <c r="H7" s="21"/>
      <c r="I7" s="23"/>
      <c r="J7" s="23"/>
      <c r="K7" s="23"/>
      <c r="L7" s="23"/>
    </row>
    <row r="8" spans="1:12" ht="11.25">
      <c r="A8" s="27" t="s">
        <v>26</v>
      </c>
      <c r="B8" s="22"/>
      <c r="C8" s="21"/>
      <c r="D8" s="21"/>
      <c r="E8" s="21"/>
      <c r="F8" s="21"/>
      <c r="G8" s="21"/>
      <c r="H8" s="21"/>
      <c r="I8" s="23"/>
      <c r="J8" s="23"/>
      <c r="K8" s="23"/>
      <c r="L8" s="23"/>
    </row>
    <row r="9" spans="1:12" ht="11.25">
      <c r="A9" s="27" t="s">
        <v>27</v>
      </c>
      <c r="B9" s="22"/>
      <c r="C9" s="21"/>
      <c r="D9" s="21"/>
      <c r="E9" s="21"/>
      <c r="F9" s="21"/>
      <c r="G9" s="21"/>
      <c r="H9" s="21"/>
      <c r="I9" s="23"/>
      <c r="J9" s="23"/>
      <c r="K9" s="23"/>
      <c r="L9" s="23"/>
    </row>
    <row r="10" spans="1:12" ht="11.25">
      <c r="A10" s="28" t="s">
        <v>28</v>
      </c>
      <c r="B10" s="22"/>
      <c r="C10" s="21"/>
      <c r="D10" s="21"/>
      <c r="E10" s="21"/>
      <c r="F10" s="21"/>
      <c r="G10" s="21"/>
      <c r="H10" s="21"/>
      <c r="I10" s="23"/>
      <c r="J10" s="23"/>
      <c r="K10" s="23"/>
      <c r="L10" s="23"/>
    </row>
    <row r="11" spans="1:12" ht="11.25">
      <c r="A11" s="28" t="s">
        <v>29</v>
      </c>
      <c r="B11" s="22"/>
      <c r="C11" s="21"/>
      <c r="D11" s="21"/>
      <c r="E11" s="21"/>
      <c r="F11" s="21"/>
      <c r="G11" s="21"/>
      <c r="H11" s="21"/>
      <c r="I11" s="23"/>
      <c r="J11" s="23"/>
      <c r="K11" s="23"/>
      <c r="L11" s="23"/>
    </row>
    <row r="12" spans="1:12" ht="8.25" customHeight="1">
      <c r="A12" s="29"/>
      <c r="B12" s="22"/>
      <c r="C12" s="21"/>
      <c r="D12" s="21"/>
      <c r="E12" s="21"/>
      <c r="F12" s="21"/>
      <c r="G12" s="21"/>
      <c r="H12" s="21"/>
      <c r="I12" s="23"/>
      <c r="J12" s="23"/>
      <c r="K12" s="23"/>
      <c r="L12" s="23"/>
    </row>
    <row r="13" spans="1:14" ht="12.75">
      <c r="A13"/>
      <c r="B13" s="103" t="s">
        <v>30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ht="12.75">
      <c r="A14"/>
      <c r="B14" s="104" t="s">
        <v>31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s="34" customFormat="1" ht="12" customHeight="1">
      <c r="A15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</row>
    <row r="16" spans="1:14" s="34" customFormat="1" ht="12" customHeight="1">
      <c r="A16"/>
      <c r="B16" s="35"/>
      <c r="C16" s="36"/>
      <c r="D16" s="37"/>
      <c r="E16" s="37"/>
      <c r="F16" s="36"/>
      <c r="G16" s="36"/>
      <c r="H16" s="36"/>
      <c r="I16" s="36"/>
      <c r="J16" s="36"/>
      <c r="K16" s="36"/>
      <c r="L16" s="36"/>
      <c r="M16" s="36"/>
      <c r="N16" s="33"/>
    </row>
    <row r="17" spans="1:14" s="34" customFormat="1" ht="12" customHeight="1">
      <c r="A17"/>
      <c r="B17" s="35"/>
      <c r="C17" s="36"/>
      <c r="D17" s="37"/>
      <c r="E17" s="37"/>
      <c r="F17" s="36"/>
      <c r="G17" s="36"/>
      <c r="H17" s="36"/>
      <c r="I17" s="36"/>
      <c r="J17" s="36"/>
      <c r="K17" s="36"/>
      <c r="L17" s="36"/>
      <c r="M17" s="36"/>
      <c r="N17" s="33"/>
    </row>
    <row r="18" spans="1:14" ht="12.75">
      <c r="A18"/>
      <c r="B18" s="105" t="s">
        <v>32</v>
      </c>
      <c r="C18" s="105" t="s">
        <v>33</v>
      </c>
      <c r="D18" s="105" t="s">
        <v>34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 t="s">
        <v>35</v>
      </c>
    </row>
    <row r="19" spans="1:14" ht="12.75">
      <c r="A19"/>
      <c r="B19" s="105"/>
      <c r="C19" s="105"/>
      <c r="D19" s="38" t="s">
        <v>36</v>
      </c>
      <c r="E19" s="38" t="s">
        <v>37</v>
      </c>
      <c r="F19" s="38" t="s">
        <v>38</v>
      </c>
      <c r="G19" s="38" t="s">
        <v>39</v>
      </c>
      <c r="H19" s="38" t="s">
        <v>40</v>
      </c>
      <c r="I19" s="38" t="s">
        <v>41</v>
      </c>
      <c r="J19" s="38" t="s">
        <v>42</v>
      </c>
      <c r="K19" s="38" t="s">
        <v>43</v>
      </c>
      <c r="L19" s="38" t="s">
        <v>44</v>
      </c>
      <c r="M19" s="38" t="s">
        <v>45</v>
      </c>
      <c r="N19" s="105"/>
    </row>
    <row r="20" spans="1:14" ht="12.75">
      <c r="A20"/>
      <c r="B20" s="105" t="s">
        <v>46</v>
      </c>
      <c r="C20" s="39" t="s">
        <v>47</v>
      </c>
      <c r="D20" s="40">
        <v>38513609.84</v>
      </c>
      <c r="E20" s="40">
        <v>140497.41880000004</v>
      </c>
      <c r="F20" s="40">
        <v>1380739.44</v>
      </c>
      <c r="G20" s="40">
        <v>155492</v>
      </c>
      <c r="H20" s="40">
        <v>735706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40926044.6988</v>
      </c>
    </row>
    <row r="21" spans="1:14" ht="12.75">
      <c r="A21"/>
      <c r="B21" s="105"/>
      <c r="C21" s="39" t="s">
        <v>48</v>
      </c>
      <c r="D21" s="40">
        <v>1274830.69</v>
      </c>
      <c r="E21" s="40">
        <v>54428.76</v>
      </c>
      <c r="F21" s="40">
        <v>263733.11</v>
      </c>
      <c r="G21" s="40">
        <v>33125.4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1626117.96</v>
      </c>
    </row>
    <row r="22" spans="1:14" ht="12.75">
      <c r="A22"/>
      <c r="B22" s="105"/>
      <c r="C22" s="38" t="s">
        <v>49</v>
      </c>
      <c r="D22" s="41">
        <v>39788440.53</v>
      </c>
      <c r="E22" s="41">
        <v>194926.17880000005</v>
      </c>
      <c r="F22" s="41">
        <v>1644472.5499999998</v>
      </c>
      <c r="G22" s="41">
        <v>188617.4</v>
      </c>
      <c r="H22" s="41">
        <v>735706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42552162.6588</v>
      </c>
    </row>
    <row r="23" spans="1:14" ht="12.75">
      <c r="A23"/>
      <c r="B23" s="105" t="s">
        <v>50</v>
      </c>
      <c r="C23" s="39" t="s">
        <v>47</v>
      </c>
      <c r="D23" s="40">
        <v>30212914.660000004</v>
      </c>
      <c r="E23" s="40">
        <v>468144.0499999998</v>
      </c>
      <c r="F23" s="40">
        <v>6797763.600000002</v>
      </c>
      <c r="G23" s="40">
        <v>452512.68000000005</v>
      </c>
      <c r="H23" s="40">
        <v>450000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38381334.99000001</v>
      </c>
    </row>
    <row r="24" spans="1:14" ht="12.75">
      <c r="A24"/>
      <c r="B24" s="105"/>
      <c r="C24" s="39" t="s">
        <v>48</v>
      </c>
      <c r="D24" s="40">
        <v>15413900.450000001</v>
      </c>
      <c r="E24" s="40">
        <v>102370.07</v>
      </c>
      <c r="F24" s="40">
        <v>1718264.83</v>
      </c>
      <c r="G24" s="40">
        <v>10920</v>
      </c>
      <c r="H24" s="40">
        <v>76711796.13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93957251.47999999</v>
      </c>
    </row>
    <row r="25" spans="1:14" ht="12.75">
      <c r="A25"/>
      <c r="B25" s="105"/>
      <c r="C25" s="39" t="s">
        <v>51</v>
      </c>
      <c r="D25" s="40">
        <v>51461676.919999994</v>
      </c>
      <c r="E25" s="40">
        <v>290046.5717</v>
      </c>
      <c r="F25" s="40">
        <v>778301.9699999996</v>
      </c>
      <c r="G25" s="40">
        <v>556933.47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53086958.93169999</v>
      </c>
    </row>
    <row r="26" spans="1:14" ht="12.75">
      <c r="A26"/>
      <c r="B26" s="105"/>
      <c r="C26" s="38" t="s">
        <v>49</v>
      </c>
      <c r="D26" s="41">
        <v>97088492.03</v>
      </c>
      <c r="E26" s="41">
        <v>860560.6916999999</v>
      </c>
      <c r="F26" s="41">
        <v>9294330.400000002</v>
      </c>
      <c r="G26" s="41">
        <v>1020366.15</v>
      </c>
      <c r="H26" s="41">
        <v>77161796.13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185425545.40170002</v>
      </c>
    </row>
    <row r="27" spans="1:14" ht="12.75">
      <c r="A27"/>
      <c r="B27" s="105" t="s">
        <v>52</v>
      </c>
      <c r="C27" s="39" t="s">
        <v>47</v>
      </c>
      <c r="D27" s="40">
        <v>39251465.13999999</v>
      </c>
      <c r="E27" s="40">
        <v>650190.955</v>
      </c>
      <c r="F27" s="40">
        <v>12247736.830000002</v>
      </c>
      <c r="G27" s="40">
        <v>890146.08</v>
      </c>
      <c r="H27" s="40">
        <v>6544342.87</v>
      </c>
      <c r="I27" s="40">
        <v>0</v>
      </c>
      <c r="J27" s="40">
        <v>0</v>
      </c>
      <c r="K27" s="40">
        <v>0</v>
      </c>
      <c r="L27" s="40">
        <v>452445601.88</v>
      </c>
      <c r="M27" s="40">
        <v>0</v>
      </c>
      <c r="N27" s="40">
        <v>512029483.755</v>
      </c>
    </row>
    <row r="28" spans="1:14" ht="12.75">
      <c r="A28"/>
      <c r="B28" s="105"/>
      <c r="C28" s="39" t="s">
        <v>48</v>
      </c>
      <c r="D28" s="40">
        <v>1552484.8100000003</v>
      </c>
      <c r="E28" s="40">
        <v>18378978.644999985</v>
      </c>
      <c r="F28" s="40">
        <v>190641.77999999997</v>
      </c>
      <c r="G28" s="40">
        <v>9157.82</v>
      </c>
      <c r="H28" s="40">
        <v>115780851.33000001</v>
      </c>
      <c r="I28" s="40">
        <v>9000000</v>
      </c>
      <c r="J28" s="40">
        <v>0</v>
      </c>
      <c r="K28" s="40">
        <v>0</v>
      </c>
      <c r="L28" s="40">
        <v>5582190.4</v>
      </c>
      <c r="M28" s="40">
        <v>0</v>
      </c>
      <c r="N28" s="40">
        <v>150494304.785</v>
      </c>
    </row>
    <row r="29" spans="1:14" ht="12.75">
      <c r="A29"/>
      <c r="B29" s="105"/>
      <c r="C29" s="39" t="s">
        <v>51</v>
      </c>
      <c r="D29" s="40">
        <v>4340895.07</v>
      </c>
      <c r="E29" s="40">
        <v>58041.72</v>
      </c>
      <c r="F29" s="40">
        <v>588356.6299999999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4987293.42</v>
      </c>
    </row>
    <row r="30" spans="1:14" ht="12.75">
      <c r="A30"/>
      <c r="B30" s="105"/>
      <c r="C30" s="38" t="s">
        <v>49</v>
      </c>
      <c r="D30" s="41">
        <v>45144845.019999996</v>
      </c>
      <c r="E30" s="41">
        <v>19087211.31999998</v>
      </c>
      <c r="F30" s="41">
        <v>13026735.240000002</v>
      </c>
      <c r="G30" s="41">
        <v>899303.8999999999</v>
      </c>
      <c r="H30" s="41">
        <v>122325194.20000002</v>
      </c>
      <c r="I30" s="41">
        <v>9000000</v>
      </c>
      <c r="J30" s="41">
        <v>0</v>
      </c>
      <c r="K30" s="41">
        <v>0</v>
      </c>
      <c r="L30" s="41">
        <v>458027792.28</v>
      </c>
      <c r="M30" s="41">
        <v>0</v>
      </c>
      <c r="N30" s="41">
        <v>667511081.96</v>
      </c>
    </row>
    <row r="31" spans="1:14" ht="12.75">
      <c r="A31"/>
      <c r="B31" s="105" t="s">
        <v>53</v>
      </c>
      <c r="C31" s="39" t="s">
        <v>48</v>
      </c>
      <c r="D31" s="40">
        <v>1136689199.7199945</v>
      </c>
      <c r="E31" s="40">
        <v>3548811.4243000005</v>
      </c>
      <c r="F31" s="40">
        <v>15192164.12439997</v>
      </c>
      <c r="G31" s="40">
        <v>2491658.11</v>
      </c>
      <c r="H31" s="40">
        <v>73068912.66</v>
      </c>
      <c r="I31" s="40">
        <v>0</v>
      </c>
      <c r="J31" s="40">
        <v>0</v>
      </c>
      <c r="K31" s="40">
        <v>0</v>
      </c>
      <c r="L31" s="40">
        <v>0</v>
      </c>
      <c r="M31" s="40">
        <v>2084983.98</v>
      </c>
      <c r="N31" s="40">
        <v>1233075730.0186944</v>
      </c>
    </row>
    <row r="32" spans="1:14" ht="12.75">
      <c r="A32"/>
      <c r="B32" s="105"/>
      <c r="C32" s="38" t="s">
        <v>49</v>
      </c>
      <c r="D32" s="41">
        <v>1136689199.7199945</v>
      </c>
      <c r="E32" s="41">
        <v>3548811.4243000005</v>
      </c>
      <c r="F32" s="41">
        <v>15192164.12439997</v>
      </c>
      <c r="G32" s="41">
        <v>2491658.11</v>
      </c>
      <c r="H32" s="41">
        <v>73068912.66</v>
      </c>
      <c r="I32" s="41">
        <v>0</v>
      </c>
      <c r="J32" s="41">
        <v>0</v>
      </c>
      <c r="K32" s="41">
        <v>0</v>
      </c>
      <c r="L32" s="41">
        <v>0</v>
      </c>
      <c r="M32" s="41">
        <v>2084983.98</v>
      </c>
      <c r="N32" s="41">
        <v>1233075730.0186944</v>
      </c>
    </row>
    <row r="33" spans="1:14" ht="12.75">
      <c r="A33"/>
      <c r="B33" s="105" t="s">
        <v>54</v>
      </c>
      <c r="C33" s="39" t="s">
        <v>48</v>
      </c>
      <c r="D33" s="40">
        <v>395469268.2299997</v>
      </c>
      <c r="E33" s="40">
        <v>28894961.95759998</v>
      </c>
      <c r="F33" s="40">
        <v>24167459.97</v>
      </c>
      <c r="G33" s="40">
        <v>6735748.35</v>
      </c>
      <c r="H33" s="40">
        <v>25715769.379999988</v>
      </c>
      <c r="I33" s="40">
        <v>0</v>
      </c>
      <c r="J33" s="40">
        <v>0</v>
      </c>
      <c r="K33" s="40">
        <v>0</v>
      </c>
      <c r="L33" s="40">
        <v>0</v>
      </c>
      <c r="M33" s="40">
        <v>3475556.45</v>
      </c>
      <c r="N33" s="40">
        <v>484458764.3375997</v>
      </c>
    </row>
    <row r="34" spans="1:14" ht="12.75">
      <c r="A34"/>
      <c r="B34" s="105"/>
      <c r="C34" s="38" t="s">
        <v>49</v>
      </c>
      <c r="D34" s="41">
        <v>395469268.2299997</v>
      </c>
      <c r="E34" s="41">
        <v>28894961.95759998</v>
      </c>
      <c r="F34" s="41">
        <v>24167459.97</v>
      </c>
      <c r="G34" s="41">
        <v>6735748.35</v>
      </c>
      <c r="H34" s="41">
        <v>25715769.379999988</v>
      </c>
      <c r="I34" s="41">
        <v>0</v>
      </c>
      <c r="J34" s="41">
        <v>0</v>
      </c>
      <c r="K34" s="41">
        <v>0</v>
      </c>
      <c r="L34" s="41">
        <v>0</v>
      </c>
      <c r="M34" s="41">
        <v>3475556.45</v>
      </c>
      <c r="N34" s="41">
        <v>484458764.3375997</v>
      </c>
    </row>
    <row r="35" spans="1:14" ht="12.75">
      <c r="A35"/>
      <c r="B35" s="105" t="s">
        <v>55</v>
      </c>
      <c r="C35" s="39" t="s">
        <v>48</v>
      </c>
      <c r="D35" s="40">
        <v>18438624.19</v>
      </c>
      <c r="E35" s="40">
        <v>101552.2895</v>
      </c>
      <c r="F35" s="40">
        <v>339738.66</v>
      </c>
      <c r="G35" s="40">
        <v>22349</v>
      </c>
      <c r="H35" s="40">
        <v>3184000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22086264.139500003</v>
      </c>
    </row>
    <row r="36" spans="1:14" ht="12.75">
      <c r="A36"/>
      <c r="B36" s="105"/>
      <c r="C36" s="38" t="s">
        <v>49</v>
      </c>
      <c r="D36" s="41">
        <v>18438624.19</v>
      </c>
      <c r="E36" s="41">
        <v>101552.2895</v>
      </c>
      <c r="F36" s="41">
        <v>339738.66</v>
      </c>
      <c r="G36" s="41">
        <v>22349</v>
      </c>
      <c r="H36" s="41">
        <v>3184000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22086264.139500003</v>
      </c>
    </row>
    <row r="37" spans="1:14" ht="12.75">
      <c r="A37"/>
      <c r="B37" s="105" t="s">
        <v>56</v>
      </c>
      <c r="C37" s="39" t="s">
        <v>47</v>
      </c>
      <c r="D37" s="40">
        <v>26703109.709999993</v>
      </c>
      <c r="E37" s="40">
        <v>278244.30370000005</v>
      </c>
      <c r="F37" s="40">
        <v>1232208.1300000004</v>
      </c>
      <c r="G37" s="40">
        <v>258234.91</v>
      </c>
      <c r="H37" s="40">
        <v>114460.91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28586257.963699993</v>
      </c>
    </row>
    <row r="38" spans="1:14" ht="12.75">
      <c r="A38"/>
      <c r="B38" s="105"/>
      <c r="C38" s="39" t="s">
        <v>48</v>
      </c>
      <c r="D38" s="40">
        <v>63588723.08</v>
      </c>
      <c r="E38" s="40">
        <v>5070187.520000003</v>
      </c>
      <c r="F38" s="40">
        <v>267612.57</v>
      </c>
      <c r="G38" s="40">
        <v>437984.94</v>
      </c>
      <c r="H38" s="40">
        <v>27986825.460000016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97351333.57</v>
      </c>
    </row>
    <row r="39" spans="1:14" ht="12.75">
      <c r="A39"/>
      <c r="B39" s="105"/>
      <c r="C39" s="38" t="s">
        <v>49</v>
      </c>
      <c r="D39" s="41">
        <v>90291832.78999999</v>
      </c>
      <c r="E39" s="41">
        <v>5348431.823700003</v>
      </c>
      <c r="F39" s="41">
        <v>1499820.7000000004</v>
      </c>
      <c r="G39" s="41">
        <v>696219.85</v>
      </c>
      <c r="H39" s="41">
        <v>28101286.370000016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125937591.53370002</v>
      </c>
    </row>
    <row r="40" spans="1:14" ht="12.75">
      <c r="A40"/>
      <c r="B40" s="105" t="s">
        <v>57</v>
      </c>
      <c r="C40" s="39" t="s">
        <v>51</v>
      </c>
      <c r="D40" s="40">
        <v>16344711.409999996</v>
      </c>
      <c r="E40" s="40">
        <v>183510.0350000001</v>
      </c>
      <c r="F40" s="40">
        <v>1125334.83</v>
      </c>
      <c r="G40" s="40">
        <v>808518.08</v>
      </c>
      <c r="H40" s="40">
        <v>310900.52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18772974.874999996</v>
      </c>
    </row>
    <row r="41" spans="1:14" ht="12.75">
      <c r="A41"/>
      <c r="B41" s="105"/>
      <c r="C41" s="38" t="s">
        <v>49</v>
      </c>
      <c r="D41" s="41">
        <v>16344711.409999996</v>
      </c>
      <c r="E41" s="41">
        <v>183510.0350000001</v>
      </c>
      <c r="F41" s="41">
        <v>1125334.83</v>
      </c>
      <c r="G41" s="41">
        <v>808518.08</v>
      </c>
      <c r="H41" s="41">
        <v>310900.52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18772974.874999996</v>
      </c>
    </row>
    <row r="42" spans="1:14" ht="12.75">
      <c r="A42"/>
      <c r="B42" s="105" t="s">
        <v>58</v>
      </c>
      <c r="C42" s="39" t="s">
        <v>47</v>
      </c>
      <c r="D42" s="40">
        <v>33489218.69999998</v>
      </c>
      <c r="E42" s="40">
        <v>2638656.987299998</v>
      </c>
      <c r="F42" s="40">
        <v>7016728.379999998</v>
      </c>
      <c r="G42" s="40">
        <v>118620.1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43263224.16729998</v>
      </c>
    </row>
    <row r="43" spans="1:14" ht="12.75">
      <c r="A43"/>
      <c r="B43" s="105"/>
      <c r="C43" s="39" t="s">
        <v>48</v>
      </c>
      <c r="D43" s="40">
        <v>20189096.10000001</v>
      </c>
      <c r="E43" s="40">
        <v>2017129.399999999</v>
      </c>
      <c r="F43" s="40">
        <v>4449351.109999996</v>
      </c>
      <c r="G43" s="40">
        <v>249023.5</v>
      </c>
      <c r="H43" s="40">
        <v>2370000</v>
      </c>
      <c r="I43" s="40">
        <v>0</v>
      </c>
      <c r="J43" s="40">
        <v>0</v>
      </c>
      <c r="K43" s="40">
        <v>0</v>
      </c>
      <c r="L43" s="40">
        <v>0</v>
      </c>
      <c r="M43" s="40">
        <v>41807112.94999999</v>
      </c>
      <c r="N43" s="40">
        <v>71081713.05999999</v>
      </c>
    </row>
    <row r="44" spans="1:14" ht="12.75">
      <c r="A44"/>
      <c r="B44" s="105"/>
      <c r="C44" s="39" t="s">
        <v>51</v>
      </c>
      <c r="D44" s="40">
        <v>4947778.619999997</v>
      </c>
      <c r="E44" s="40">
        <v>84494.68999999999</v>
      </c>
      <c r="F44" s="40">
        <v>2350958.7999999993</v>
      </c>
      <c r="G44" s="40">
        <v>0</v>
      </c>
      <c r="H44" s="40">
        <v>0</v>
      </c>
      <c r="I44" s="40">
        <v>0</v>
      </c>
      <c r="J44" s="40">
        <v>0</v>
      </c>
      <c r="K44" s="40">
        <v>8201729.0600000005</v>
      </c>
      <c r="L44" s="40">
        <v>0</v>
      </c>
      <c r="M44" s="40">
        <v>0</v>
      </c>
      <c r="N44" s="40">
        <v>15584961.169999998</v>
      </c>
    </row>
    <row r="45" spans="1:14" ht="12.75">
      <c r="A45"/>
      <c r="B45" s="105"/>
      <c r="C45" s="38" t="s">
        <v>49</v>
      </c>
      <c r="D45" s="41">
        <v>58626093.41999999</v>
      </c>
      <c r="E45" s="41">
        <v>4740281.077299997</v>
      </c>
      <c r="F45" s="41">
        <v>13817038.289999994</v>
      </c>
      <c r="G45" s="41">
        <v>367643.6</v>
      </c>
      <c r="H45" s="41">
        <v>2370000</v>
      </c>
      <c r="I45" s="41">
        <v>0</v>
      </c>
      <c r="J45" s="41">
        <v>0</v>
      </c>
      <c r="K45" s="41">
        <v>8201729.0600000005</v>
      </c>
      <c r="L45" s="41">
        <v>0</v>
      </c>
      <c r="M45" s="41">
        <v>41807112.94999999</v>
      </c>
      <c r="N45" s="41">
        <v>129929898.39729996</v>
      </c>
    </row>
    <row r="46" spans="1:14" ht="12.75">
      <c r="A46"/>
      <c r="B46" s="105" t="s">
        <v>59</v>
      </c>
      <c r="C46" s="39" t="s">
        <v>47</v>
      </c>
      <c r="D46" s="40">
        <v>8851876.009999996</v>
      </c>
      <c r="E46" s="40">
        <v>123670.79999999997</v>
      </c>
      <c r="F46" s="40">
        <v>169116.17</v>
      </c>
      <c r="G46" s="40">
        <v>5550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9150212.979999997</v>
      </c>
    </row>
    <row r="47" spans="1:14" ht="12.75">
      <c r="A47"/>
      <c r="B47" s="105"/>
      <c r="C47" s="38" t="s">
        <v>49</v>
      </c>
      <c r="D47" s="41">
        <v>8851876.009999996</v>
      </c>
      <c r="E47" s="41">
        <v>123670.79999999997</v>
      </c>
      <c r="F47" s="41">
        <v>169116.17</v>
      </c>
      <c r="G47" s="41">
        <v>5550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9150212.979999997</v>
      </c>
    </row>
    <row r="48" spans="1:14" ht="12.75">
      <c r="A48"/>
      <c r="B48" s="105" t="s">
        <v>60</v>
      </c>
      <c r="C48" s="39" t="s">
        <v>47</v>
      </c>
      <c r="D48" s="40">
        <v>2875157.18</v>
      </c>
      <c r="E48" s="40">
        <v>21942</v>
      </c>
      <c r="F48" s="40">
        <v>186036.8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3083135.9799999995</v>
      </c>
    </row>
    <row r="49" spans="1:14" ht="12.75">
      <c r="A49"/>
      <c r="B49" s="105"/>
      <c r="C49" s="39" t="s">
        <v>51</v>
      </c>
      <c r="D49" s="40">
        <v>14928785.61</v>
      </c>
      <c r="E49" s="40">
        <v>758250.7500000001</v>
      </c>
      <c r="F49" s="40">
        <v>1401940.81</v>
      </c>
      <c r="G49" s="40">
        <v>288864.48</v>
      </c>
      <c r="H49" s="40">
        <v>1253963.71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18631805.36</v>
      </c>
    </row>
    <row r="50" spans="1:14" ht="12.75">
      <c r="A50"/>
      <c r="B50" s="105"/>
      <c r="C50" s="38" t="s">
        <v>49</v>
      </c>
      <c r="D50" s="41">
        <v>17803942.79</v>
      </c>
      <c r="E50" s="41">
        <v>780192.7500000001</v>
      </c>
      <c r="F50" s="41">
        <v>1587977.61</v>
      </c>
      <c r="G50" s="41">
        <v>288864.48</v>
      </c>
      <c r="H50" s="41">
        <v>1253963.71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21714941.34</v>
      </c>
    </row>
    <row r="51" spans="1:14" ht="12.75">
      <c r="A51"/>
      <c r="B51" s="105" t="s">
        <v>61</v>
      </c>
      <c r="C51" s="39" t="s">
        <v>51</v>
      </c>
      <c r="D51" s="40">
        <v>6378013.350000001</v>
      </c>
      <c r="E51" s="40">
        <v>129909.43750000003</v>
      </c>
      <c r="F51" s="40">
        <v>349954.43000000005</v>
      </c>
      <c r="G51" s="40">
        <v>26890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6884767.2175</v>
      </c>
    </row>
    <row r="52" spans="1:14" ht="12.75">
      <c r="A52"/>
      <c r="B52" s="105"/>
      <c r="C52" s="38" t="s">
        <v>49</v>
      </c>
      <c r="D52" s="41">
        <v>6378013.350000001</v>
      </c>
      <c r="E52" s="41">
        <v>129909.43750000003</v>
      </c>
      <c r="F52" s="41">
        <v>349954.43000000005</v>
      </c>
      <c r="G52" s="41">
        <v>26890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6884767.2175</v>
      </c>
    </row>
    <row r="53" spans="1:14" ht="12.75">
      <c r="A53"/>
      <c r="B53" s="105" t="s">
        <v>62</v>
      </c>
      <c r="C53" s="39" t="s">
        <v>47</v>
      </c>
      <c r="D53" s="40">
        <v>7562420.320000001</v>
      </c>
      <c r="E53" s="40">
        <v>23286.710000000003</v>
      </c>
      <c r="F53" s="40">
        <v>106577.75000000001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7692284.780000001</v>
      </c>
    </row>
    <row r="54" spans="1:14" ht="12.75">
      <c r="A54" s="16"/>
      <c r="B54" s="105"/>
      <c r="C54" s="39" t="s">
        <v>48</v>
      </c>
      <c r="D54" s="40">
        <v>0</v>
      </c>
      <c r="E54" s="40">
        <v>0</v>
      </c>
      <c r="F54" s="40">
        <v>0</v>
      </c>
      <c r="G54" s="40">
        <v>0</v>
      </c>
      <c r="H54" s="40">
        <v>55449.55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55449.55</v>
      </c>
    </row>
    <row r="55" spans="1:14" s="17" customFormat="1" ht="12.75">
      <c r="A55" s="42"/>
      <c r="B55" s="105"/>
      <c r="C55" s="38" t="s">
        <v>49</v>
      </c>
      <c r="D55" s="41">
        <v>7562420.320000001</v>
      </c>
      <c r="E55" s="41">
        <v>23286.710000000003</v>
      </c>
      <c r="F55" s="41">
        <v>106577.75000000001</v>
      </c>
      <c r="G55" s="41">
        <v>0</v>
      </c>
      <c r="H55" s="41">
        <v>55449.55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7747734.330000001</v>
      </c>
    </row>
    <row r="56" spans="1:14" ht="12.75">
      <c r="A56"/>
      <c r="B56" s="105" t="s">
        <v>63</v>
      </c>
      <c r="C56" s="39" t="s">
        <v>47</v>
      </c>
      <c r="D56" s="40">
        <v>2071068.6099999996</v>
      </c>
      <c r="E56" s="40">
        <v>0</v>
      </c>
      <c r="F56" s="40">
        <v>4528.55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2075597.1599999997</v>
      </c>
    </row>
    <row r="57" spans="1:14" ht="12.75">
      <c r="A57" s="16"/>
      <c r="B57" s="105"/>
      <c r="C57" s="39" t="s">
        <v>48</v>
      </c>
      <c r="D57" s="40">
        <v>0</v>
      </c>
      <c r="E57" s="40">
        <v>0</v>
      </c>
      <c r="F57" s="40">
        <v>0</v>
      </c>
      <c r="G57" s="40">
        <v>0</v>
      </c>
      <c r="H57" s="40">
        <v>14804490.649999997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14804490.649999997</v>
      </c>
    </row>
    <row r="58" spans="1:14" s="17" customFormat="1" ht="12.75">
      <c r="A58" s="42"/>
      <c r="B58" s="105"/>
      <c r="C58" s="38" t="s">
        <v>49</v>
      </c>
      <c r="D58" s="41">
        <v>2071068.6099999996</v>
      </c>
      <c r="E58" s="41">
        <v>0</v>
      </c>
      <c r="F58" s="41">
        <v>4528.55</v>
      </c>
      <c r="G58" s="41">
        <v>0</v>
      </c>
      <c r="H58" s="41">
        <v>14804490.649999997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16880087.809999995</v>
      </c>
    </row>
    <row r="59" spans="1:14" ht="12.75">
      <c r="A59"/>
      <c r="B59" s="105" t="s">
        <v>64</v>
      </c>
      <c r="C59" s="39" t="s">
        <v>47</v>
      </c>
      <c r="D59" s="40">
        <v>0</v>
      </c>
      <c r="E59" s="40">
        <v>219286.8399999999</v>
      </c>
      <c r="F59" s="40">
        <v>449343.88</v>
      </c>
      <c r="G59" s="40">
        <v>55989</v>
      </c>
      <c r="H59" s="40">
        <v>1192209.19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1916828.91</v>
      </c>
    </row>
    <row r="60" spans="1:14" ht="12.75">
      <c r="A60" s="16"/>
      <c r="B60" s="105"/>
      <c r="C60" s="39" t="s">
        <v>51</v>
      </c>
      <c r="D60" s="40">
        <v>11148029.809999999</v>
      </c>
      <c r="E60" s="40">
        <v>361905.6700000002</v>
      </c>
      <c r="F60" s="40">
        <v>408314.17000000004</v>
      </c>
      <c r="G60" s="40">
        <v>17156.87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589000</v>
      </c>
      <c r="N60" s="40">
        <v>12524406.519999998</v>
      </c>
    </row>
    <row r="61" spans="1:14" s="17" customFormat="1" ht="12.75">
      <c r="A61" s="42"/>
      <c r="B61" s="105"/>
      <c r="C61" s="38" t="s">
        <v>49</v>
      </c>
      <c r="D61" s="41">
        <v>11148029.809999999</v>
      </c>
      <c r="E61" s="41">
        <v>581192.5100000001</v>
      </c>
      <c r="F61" s="41">
        <v>857658.05</v>
      </c>
      <c r="G61" s="41">
        <v>73145.87</v>
      </c>
      <c r="H61" s="41">
        <v>1192209.19</v>
      </c>
      <c r="I61" s="41">
        <v>0</v>
      </c>
      <c r="J61" s="41">
        <v>0</v>
      </c>
      <c r="K61" s="41">
        <v>0</v>
      </c>
      <c r="L61" s="41">
        <v>0</v>
      </c>
      <c r="M61" s="41">
        <v>589000</v>
      </c>
      <c r="N61" s="41">
        <v>14441235.429999998</v>
      </c>
    </row>
    <row r="62" spans="1:14" ht="12.75">
      <c r="A62" s="16"/>
      <c r="B62" s="105" t="s">
        <v>65</v>
      </c>
      <c r="C62" s="39" t="s">
        <v>48</v>
      </c>
      <c r="D62" s="40">
        <v>1888233.37</v>
      </c>
      <c r="E62" s="40">
        <v>4387.96</v>
      </c>
      <c r="F62" s="40">
        <v>459344.89</v>
      </c>
      <c r="G62" s="40">
        <v>54276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2406242.2199999997</v>
      </c>
    </row>
    <row r="63" spans="1:14" s="17" customFormat="1" ht="12.75">
      <c r="A63" s="42"/>
      <c r="B63" s="105"/>
      <c r="C63" s="38" t="s">
        <v>49</v>
      </c>
      <c r="D63" s="41">
        <v>1888233.37</v>
      </c>
      <c r="E63" s="41">
        <v>4387.96</v>
      </c>
      <c r="F63" s="41">
        <v>459344.89</v>
      </c>
      <c r="G63" s="41">
        <v>54276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2406242.2199999997</v>
      </c>
    </row>
    <row r="64" spans="1:14" ht="12.75">
      <c r="A64" s="16"/>
      <c r="B64" s="105" t="s">
        <v>66</v>
      </c>
      <c r="C64" s="39" t="s">
        <v>51</v>
      </c>
      <c r="D64" s="40">
        <v>2132495.0500000003</v>
      </c>
      <c r="E64" s="40">
        <v>7848.2</v>
      </c>
      <c r="F64" s="40">
        <v>267624.92000000004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2407968.1700000004</v>
      </c>
    </row>
    <row r="65" spans="1:14" ht="12.75">
      <c r="A65"/>
      <c r="B65" s="105"/>
      <c r="C65" s="39" t="s">
        <v>49</v>
      </c>
      <c r="D65" s="40">
        <v>2132495.0500000003</v>
      </c>
      <c r="E65" s="40">
        <v>7848.2</v>
      </c>
      <c r="F65" s="40">
        <v>267624.92000000004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2407968.1700000004</v>
      </c>
    </row>
    <row r="66" spans="1:14" ht="12.75">
      <c r="A66" s="16"/>
      <c r="B66" s="105" t="s">
        <v>67</v>
      </c>
      <c r="C66" s="39" t="s">
        <v>48</v>
      </c>
      <c r="D66" s="40">
        <v>2412967.1999999997</v>
      </c>
      <c r="E66" s="40">
        <v>73825.8553</v>
      </c>
      <c r="F66" s="40">
        <v>365770.1</v>
      </c>
      <c r="G66" s="40">
        <v>205651.72000000003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3058214.8753</v>
      </c>
    </row>
    <row r="67" spans="1:14" s="17" customFormat="1" ht="12.75">
      <c r="A67" s="42"/>
      <c r="B67" s="105"/>
      <c r="C67" s="38" t="s">
        <v>49</v>
      </c>
      <c r="D67" s="41">
        <v>2412967.1999999997</v>
      </c>
      <c r="E67" s="41">
        <v>73825.8553</v>
      </c>
      <c r="F67" s="41">
        <v>365770.1</v>
      </c>
      <c r="G67" s="41">
        <v>205651.72000000003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3058214.8753</v>
      </c>
    </row>
    <row r="68" spans="1:14" ht="12.75">
      <c r="A68"/>
      <c r="B68" s="105" t="s">
        <v>68</v>
      </c>
      <c r="C68" s="39" t="s">
        <v>47</v>
      </c>
      <c r="D68" s="40">
        <v>0</v>
      </c>
      <c r="E68" s="40">
        <v>5840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5840</v>
      </c>
    </row>
    <row r="69" spans="1:14" ht="12.75">
      <c r="A69"/>
      <c r="B69" s="105"/>
      <c r="C69" s="39" t="s">
        <v>48</v>
      </c>
      <c r="D69" s="40">
        <v>8872771.999999998</v>
      </c>
      <c r="E69" s="40">
        <v>137916.47999999998</v>
      </c>
      <c r="F69" s="40">
        <v>216656.92</v>
      </c>
      <c r="G69" s="40">
        <v>9138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9236483.399999999</v>
      </c>
    </row>
    <row r="70" spans="1:14" ht="12.75">
      <c r="A70" s="16"/>
      <c r="B70" s="105"/>
      <c r="C70" s="39" t="s">
        <v>69</v>
      </c>
      <c r="D70" s="40">
        <v>376940320.4699996</v>
      </c>
      <c r="E70" s="40">
        <v>11836730.18000001</v>
      </c>
      <c r="F70" s="40">
        <v>11629787.289999971</v>
      </c>
      <c r="G70" s="40">
        <v>3271424.28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403678262.21999955</v>
      </c>
    </row>
    <row r="71" spans="1:14" ht="12.75">
      <c r="A71"/>
      <c r="B71" s="105"/>
      <c r="C71" s="39" t="s">
        <v>51</v>
      </c>
      <c r="D71" s="40">
        <v>7255058.719999999</v>
      </c>
      <c r="E71" s="40">
        <v>170301.8</v>
      </c>
      <c r="F71" s="40">
        <v>379936.6099999999</v>
      </c>
      <c r="G71" s="40">
        <v>10307.4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7815604.529999999</v>
      </c>
    </row>
    <row r="72" spans="1:14" s="17" customFormat="1" ht="12.75">
      <c r="A72" s="42"/>
      <c r="B72" s="105"/>
      <c r="C72" s="38" t="s">
        <v>49</v>
      </c>
      <c r="D72" s="41">
        <v>393068151.1899996</v>
      </c>
      <c r="E72" s="41">
        <v>12150788.460000012</v>
      </c>
      <c r="F72" s="41">
        <v>12226380.81999997</v>
      </c>
      <c r="G72" s="41">
        <v>3290869.68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420736190.1499996</v>
      </c>
    </row>
    <row r="73" spans="1:14" ht="12.75">
      <c r="A73"/>
      <c r="B73" s="105" t="s">
        <v>70</v>
      </c>
      <c r="C73" s="39" t="s">
        <v>47</v>
      </c>
      <c r="D73" s="40">
        <v>46414663.80000006</v>
      </c>
      <c r="E73" s="40">
        <v>702622.6299999999</v>
      </c>
      <c r="F73" s="40">
        <v>923811.5399999997</v>
      </c>
      <c r="G73" s="40">
        <v>44231.68</v>
      </c>
      <c r="H73" s="40">
        <v>364000</v>
      </c>
      <c r="I73" s="40">
        <v>0</v>
      </c>
      <c r="J73" s="40">
        <v>0</v>
      </c>
      <c r="K73" s="40">
        <v>0</v>
      </c>
      <c r="L73" s="40">
        <v>0</v>
      </c>
      <c r="M73" s="40">
        <v>16553446.259499982</v>
      </c>
      <c r="N73" s="40">
        <v>65002775.90950004</v>
      </c>
    </row>
    <row r="74" spans="1:14" ht="12.75">
      <c r="A74"/>
      <c r="B74" s="105"/>
      <c r="C74" s="39" t="s">
        <v>48</v>
      </c>
      <c r="D74" s="40">
        <v>0</v>
      </c>
      <c r="E74" s="40">
        <v>0</v>
      </c>
      <c r="F74" s="40">
        <v>1227908.98</v>
      </c>
      <c r="G74" s="40">
        <v>0</v>
      </c>
      <c r="H74" s="40">
        <v>0</v>
      </c>
      <c r="I74" s="40">
        <v>25261143.27</v>
      </c>
      <c r="J74" s="40">
        <v>0</v>
      </c>
      <c r="K74" s="40">
        <v>0</v>
      </c>
      <c r="L74" s="40">
        <v>0</v>
      </c>
      <c r="M74" s="40">
        <v>15516975.485</v>
      </c>
      <c r="N74" s="40">
        <v>42006027.735</v>
      </c>
    </row>
    <row r="75" spans="1:14" ht="12.75">
      <c r="A75" s="16"/>
      <c r="B75" s="105"/>
      <c r="C75" s="39" t="s">
        <v>69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3318879.53</v>
      </c>
      <c r="N75" s="40">
        <v>3318879.53</v>
      </c>
    </row>
    <row r="76" spans="1:14" ht="12.75">
      <c r="A76"/>
      <c r="B76" s="105"/>
      <c r="C76" s="39" t="s">
        <v>51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6720121.97</v>
      </c>
      <c r="J76" s="40">
        <v>0</v>
      </c>
      <c r="K76" s="40">
        <v>0</v>
      </c>
      <c r="L76" s="40">
        <v>0</v>
      </c>
      <c r="M76" s="40">
        <v>0</v>
      </c>
      <c r="N76" s="40">
        <v>6720121.97</v>
      </c>
    </row>
    <row r="77" spans="1:14" s="17" customFormat="1" ht="12.75">
      <c r="A77" s="42"/>
      <c r="B77" s="105"/>
      <c r="C77" s="38" t="s">
        <v>49</v>
      </c>
      <c r="D77" s="41">
        <v>46414663.80000006</v>
      </c>
      <c r="E77" s="41">
        <v>702622.6299999999</v>
      </c>
      <c r="F77" s="41">
        <v>2151720.5199999996</v>
      </c>
      <c r="G77" s="41">
        <v>44231.68</v>
      </c>
      <c r="H77" s="41">
        <v>364000</v>
      </c>
      <c r="I77" s="41">
        <v>31981265.24</v>
      </c>
      <c r="J77" s="41">
        <v>0</v>
      </c>
      <c r="K77" s="41">
        <v>0</v>
      </c>
      <c r="L77" s="41">
        <v>0</v>
      </c>
      <c r="M77" s="41">
        <v>35389301.27449998</v>
      </c>
      <c r="N77" s="41">
        <v>117047805.14450005</v>
      </c>
    </row>
    <row r="78" spans="1:14" ht="12.75">
      <c r="A78" s="16"/>
      <c r="B78" s="105" t="s">
        <v>71</v>
      </c>
      <c r="C78" s="39" t="s">
        <v>47</v>
      </c>
      <c r="D78" s="40">
        <v>18351006.76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13860553.2</v>
      </c>
      <c r="M78" s="40">
        <v>0</v>
      </c>
      <c r="N78" s="40">
        <v>32211559.96</v>
      </c>
    </row>
    <row r="79" spans="1:14" s="17" customFormat="1" ht="12.75">
      <c r="A79" s="42"/>
      <c r="B79" s="105"/>
      <c r="C79" s="38" t="s">
        <v>49</v>
      </c>
      <c r="D79" s="41">
        <v>18351006.76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13860553.2</v>
      </c>
      <c r="M79" s="41">
        <v>0</v>
      </c>
      <c r="N79" s="41">
        <v>32211559.96</v>
      </c>
    </row>
    <row r="80" spans="1:14" ht="12.75">
      <c r="A80" s="16"/>
      <c r="B80" s="105" t="s">
        <v>72</v>
      </c>
      <c r="C80" s="39" t="s">
        <v>48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15066769.509999998</v>
      </c>
      <c r="M80" s="40">
        <v>0</v>
      </c>
      <c r="N80" s="40">
        <v>15066769.509999998</v>
      </c>
    </row>
    <row r="81" spans="1:14" s="17" customFormat="1" ht="12.75">
      <c r="A81" s="42"/>
      <c r="B81" s="105"/>
      <c r="C81" s="38" t="s">
        <v>49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15066769.509999998</v>
      </c>
      <c r="M81" s="41">
        <v>0</v>
      </c>
      <c r="N81" s="41">
        <v>15066769.509999998</v>
      </c>
    </row>
    <row r="82" spans="1:14" ht="12.75">
      <c r="A82" s="16"/>
      <c r="B82" s="105" t="s">
        <v>73</v>
      </c>
      <c r="C82" s="39" t="s">
        <v>47</v>
      </c>
      <c r="D82" s="40">
        <v>0</v>
      </c>
      <c r="E82" s="40">
        <v>0</v>
      </c>
      <c r="F82" s="40">
        <v>0</v>
      </c>
      <c r="G82" s="40">
        <v>0</v>
      </c>
      <c r="H82" s="40">
        <v>825216285.6799991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825216285.6799991</v>
      </c>
    </row>
    <row r="83" spans="1:14" s="17" customFormat="1" ht="12.75">
      <c r="A83" s="42"/>
      <c r="B83" s="105"/>
      <c r="C83" s="38" t="s">
        <v>49</v>
      </c>
      <c r="D83" s="41">
        <v>0</v>
      </c>
      <c r="E83" s="41">
        <v>0</v>
      </c>
      <c r="F83" s="41">
        <v>0</v>
      </c>
      <c r="G83" s="41">
        <v>0</v>
      </c>
      <c r="H83" s="41">
        <v>825216285.6799991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825216285.6799991</v>
      </c>
    </row>
    <row r="84" spans="1:14" ht="12.75">
      <c r="A84" s="16"/>
      <c r="B84" s="105" t="s">
        <v>74</v>
      </c>
      <c r="C84" s="39" t="s">
        <v>75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98125233.33999997</v>
      </c>
      <c r="K84" s="40">
        <v>0</v>
      </c>
      <c r="L84" s="40">
        <v>0</v>
      </c>
      <c r="M84" s="40">
        <v>0</v>
      </c>
      <c r="N84" s="40">
        <v>98125233.33999997</v>
      </c>
    </row>
    <row r="85" spans="1:14" s="17" customFormat="1" ht="12.75">
      <c r="A85" s="42"/>
      <c r="B85" s="105"/>
      <c r="C85" s="38" t="s">
        <v>49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98125233.33999997</v>
      </c>
      <c r="K85" s="41">
        <v>0</v>
      </c>
      <c r="L85" s="41">
        <v>0</v>
      </c>
      <c r="M85" s="41">
        <v>0</v>
      </c>
      <c r="N85" s="41">
        <v>98125233.33999997</v>
      </c>
    </row>
    <row r="86" spans="1:14" s="17" customFormat="1" ht="12.75">
      <c r="A86" s="42"/>
      <c r="B86" s="106" t="s">
        <v>35</v>
      </c>
      <c r="C86" s="106"/>
      <c r="D86" s="43">
        <v>2415964375.5999937</v>
      </c>
      <c r="E86" s="43">
        <v>77537972.11069997</v>
      </c>
      <c r="F86" s="43">
        <v>98653748.57439995</v>
      </c>
      <c r="G86" s="43">
        <v>17219903.869999997</v>
      </c>
      <c r="H86" s="43">
        <v>1175859964.039999</v>
      </c>
      <c r="I86" s="43">
        <v>40981265.239999995</v>
      </c>
      <c r="J86" s="43">
        <v>98125233.33999997</v>
      </c>
      <c r="K86" s="43">
        <v>8201729.0600000005</v>
      </c>
      <c r="L86" s="43">
        <v>486955114.98999995</v>
      </c>
      <c r="M86" s="43">
        <v>83345954.65449998</v>
      </c>
      <c r="N86" s="43">
        <v>4502845261.479592</v>
      </c>
    </row>
    <row r="87" spans="1:14" ht="12.75">
      <c r="A87"/>
      <c r="B87" s="44" t="s">
        <v>76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ht="11.25">
      <c r="B88" s="44" t="s">
        <v>77</v>
      </c>
    </row>
  </sheetData>
  <sheetProtection selectLockedCells="1" selectUnlockedCells="1"/>
  <mergeCells count="31">
    <mergeCell ref="B86:C86"/>
    <mergeCell ref="B68:B72"/>
    <mergeCell ref="B73:B77"/>
    <mergeCell ref="B78:B79"/>
    <mergeCell ref="B80:B81"/>
    <mergeCell ref="B82:B83"/>
    <mergeCell ref="B84:B85"/>
    <mergeCell ref="B53:B55"/>
    <mergeCell ref="B56:B58"/>
    <mergeCell ref="B59:B61"/>
    <mergeCell ref="B62:B63"/>
    <mergeCell ref="B64:B65"/>
    <mergeCell ref="B66:B67"/>
    <mergeCell ref="B37:B39"/>
    <mergeCell ref="B40:B41"/>
    <mergeCell ref="B42:B45"/>
    <mergeCell ref="B46:B47"/>
    <mergeCell ref="B48:B50"/>
    <mergeCell ref="B51:B52"/>
    <mergeCell ref="B20:B22"/>
    <mergeCell ref="B23:B26"/>
    <mergeCell ref="B27:B30"/>
    <mergeCell ref="B31:B32"/>
    <mergeCell ref="B33:B34"/>
    <mergeCell ref="B35:B36"/>
    <mergeCell ref="B13:N13"/>
    <mergeCell ref="B14:N14"/>
    <mergeCell ref="B18:B19"/>
    <mergeCell ref="C18:C19"/>
    <mergeCell ref="D18:M18"/>
    <mergeCell ref="N18:N19"/>
  </mergeCells>
  <printOptions/>
  <pageMargins left="0.4444444444444444" right="0.40902777777777777" top="0.42986111111111114" bottom="0.27361111111111114" header="0.26319444444444445" footer="0.1486111111111111"/>
  <pageSetup fitToHeight="1" fitToWidth="1" horizontalDpi="300" verticalDpi="300" orientation="landscape" paperSize="5"/>
  <headerFooter alignWithMargins="0">
    <oddHeader>&amp;R&amp;"Times New Roman,Normal"&amp;12"2017- Año de las Energías Renovables"</oddHeader>
    <oddFooter>&amp;C&amp;"Arial,Cursiva"&amp;9"Las Islas Malvinas, Georgias y Sandwich del Sur son y serán Argentinas"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5" zoomScaleNormal="85" zoomScalePageLayoutView="0" workbookViewId="0" topLeftCell="A1">
      <selection activeCell="D45" sqref="D45"/>
    </sheetView>
  </sheetViews>
  <sheetFormatPr defaultColWidth="11.57421875" defaultRowHeight="12.75"/>
  <cols>
    <col min="1" max="1" width="48.57421875" style="46" customWidth="1"/>
    <col min="2" max="2" width="1.8515625" style="46" customWidth="1"/>
    <col min="3" max="3" width="72.421875" style="46" customWidth="1"/>
    <col min="4" max="4" width="39.140625" style="46" customWidth="1"/>
    <col min="5" max="5" width="13.00390625" style="46" customWidth="1"/>
    <col min="6" max="10" width="11.57421875" style="46" customWidth="1"/>
    <col min="11" max="11" width="13.140625" style="46" customWidth="1"/>
    <col min="12" max="12" width="13.28125" style="46" customWidth="1"/>
    <col min="13" max="16384" width="11.57421875" style="46" customWidth="1"/>
  </cols>
  <sheetData>
    <row r="1" spans="1:9" ht="13.5">
      <c r="A1" s="47"/>
      <c r="B1" s="47"/>
      <c r="C1" s="47"/>
      <c r="D1" s="47"/>
      <c r="E1" s="47"/>
      <c r="F1" s="48"/>
      <c r="G1" s="48"/>
      <c r="H1" s="48"/>
      <c r="I1" s="48"/>
    </row>
    <row r="2" spans="1:9" ht="13.5">
      <c r="A2" s="47"/>
      <c r="E2" s="49"/>
      <c r="F2" s="48"/>
      <c r="G2" s="48"/>
      <c r="H2" s="48"/>
      <c r="I2" s="48"/>
    </row>
    <row r="3" spans="1:9" ht="13.5">
      <c r="A3" s="47"/>
      <c r="B3" s="47"/>
      <c r="C3" s="47"/>
      <c r="D3" s="50"/>
      <c r="E3" s="47"/>
      <c r="F3" s="48"/>
      <c r="G3" s="48"/>
      <c r="H3" s="48"/>
      <c r="I3" s="48"/>
    </row>
    <row r="4" spans="1:9" ht="13.5">
      <c r="A4" s="47"/>
      <c r="B4" s="47"/>
      <c r="C4" s="47"/>
      <c r="D4" s="47"/>
      <c r="E4" s="47"/>
      <c r="F4" s="48"/>
      <c r="G4" s="48"/>
      <c r="H4" s="48"/>
      <c r="I4" s="48"/>
    </row>
    <row r="5" spans="1:9" ht="13.5">
      <c r="A5" s="47"/>
      <c r="B5" s="47"/>
      <c r="C5" s="47"/>
      <c r="D5" s="47"/>
      <c r="E5" s="47"/>
      <c r="F5" s="48"/>
      <c r="G5" s="48"/>
      <c r="H5" s="48"/>
      <c r="I5" s="48"/>
    </row>
    <row r="6" spans="1:9" ht="13.5">
      <c r="A6" s="47"/>
      <c r="B6" s="47"/>
      <c r="C6" s="47"/>
      <c r="D6" s="47"/>
      <c r="E6" s="47"/>
      <c r="F6" s="48"/>
      <c r="G6" s="48"/>
      <c r="H6" s="48"/>
      <c r="I6" s="48"/>
    </row>
    <row r="7" spans="1:9" ht="13.5">
      <c r="A7" s="27" t="s">
        <v>78</v>
      </c>
      <c r="B7" s="47"/>
      <c r="C7" s="47"/>
      <c r="D7" s="47"/>
      <c r="E7" s="47"/>
      <c r="F7" s="48"/>
      <c r="G7" s="48"/>
      <c r="H7" s="48"/>
      <c r="I7" s="48"/>
    </row>
    <row r="8" spans="1:9" ht="13.5">
      <c r="A8" s="27" t="s">
        <v>79</v>
      </c>
      <c r="B8" s="47"/>
      <c r="C8" s="47"/>
      <c r="D8" s="47"/>
      <c r="E8" s="47"/>
      <c r="F8" s="48"/>
      <c r="G8" s="48"/>
      <c r="H8" s="48"/>
      <c r="I8" s="48"/>
    </row>
    <row r="9" spans="1:9" ht="13.5">
      <c r="A9" s="27" t="s">
        <v>80</v>
      </c>
      <c r="B9" s="47"/>
      <c r="C9" s="47"/>
      <c r="D9" s="47"/>
      <c r="E9" s="47"/>
      <c r="F9" s="48"/>
      <c r="G9" s="48"/>
      <c r="H9" s="48"/>
      <c r="I9" s="48"/>
    </row>
    <row r="10" spans="1:9" ht="13.5">
      <c r="A10" s="27" t="s">
        <v>81</v>
      </c>
      <c r="B10" s="47"/>
      <c r="C10" s="47"/>
      <c r="D10" s="47"/>
      <c r="E10" s="47"/>
      <c r="F10" s="48"/>
      <c r="G10" s="48"/>
      <c r="H10" s="48"/>
      <c r="I10" s="48"/>
    </row>
    <row r="11" spans="1:9" ht="13.5">
      <c r="A11" s="27" t="s">
        <v>82</v>
      </c>
      <c r="B11" s="47"/>
      <c r="C11" s="47"/>
      <c r="D11" s="47"/>
      <c r="E11" s="47"/>
      <c r="F11" s="48"/>
      <c r="G11" s="48"/>
      <c r="H11" s="48"/>
      <c r="I11" s="48"/>
    </row>
    <row r="12" spans="3:9" ht="12.75" customHeight="1">
      <c r="C12" s="107" t="s">
        <v>83</v>
      </c>
      <c r="D12" s="107"/>
      <c r="E12" s="47"/>
      <c r="F12" s="48"/>
      <c r="G12" s="48"/>
      <c r="H12" s="48"/>
      <c r="I12" s="48"/>
    </row>
    <row r="13" spans="3:9" ht="13.5">
      <c r="C13" s="107"/>
      <c r="D13" s="107"/>
      <c r="E13" s="47"/>
      <c r="F13" s="48"/>
      <c r="G13" s="48"/>
      <c r="H13" s="48"/>
      <c r="I13" s="48"/>
    </row>
    <row r="14" spans="3:9" ht="13.5" hidden="1">
      <c r="C14" s="107"/>
      <c r="D14" s="107"/>
      <c r="E14" s="51"/>
      <c r="F14" s="48"/>
      <c r="G14" s="48"/>
      <c r="H14" s="48"/>
      <c r="I14" s="48"/>
    </row>
    <row r="15" spans="3:9" ht="8.25" customHeight="1">
      <c r="C15" s="107"/>
      <c r="D15" s="107"/>
      <c r="E15" s="51"/>
      <c r="F15" s="48"/>
      <c r="G15" s="48"/>
      <c r="H15" s="48"/>
      <c r="I15" s="48"/>
    </row>
    <row r="16" spans="3:9" ht="13.5">
      <c r="C16" s="52"/>
      <c r="D16" s="53"/>
      <c r="E16" s="48"/>
      <c r="F16" s="48"/>
      <c r="G16" s="48"/>
      <c r="H16" s="48"/>
      <c r="I16" s="48"/>
    </row>
    <row r="17" spans="1:9" s="58" customFormat="1" ht="12">
      <c r="A17" s="54"/>
      <c r="B17" s="54"/>
      <c r="C17" s="55"/>
      <c r="D17" s="56" t="s">
        <v>84</v>
      </c>
      <c r="E17" s="54"/>
      <c r="F17" s="57"/>
      <c r="G17" s="57"/>
      <c r="H17" s="57"/>
      <c r="I17" s="57"/>
    </row>
    <row r="18" spans="1:4" s="58" customFormat="1" ht="12">
      <c r="A18" s="54"/>
      <c r="B18" s="54"/>
      <c r="C18" s="56" t="s">
        <v>9</v>
      </c>
      <c r="D18" s="56" t="s">
        <v>85</v>
      </c>
    </row>
    <row r="19" spans="3:5" s="54" customFormat="1" ht="12">
      <c r="C19" s="56" t="s">
        <v>86</v>
      </c>
      <c r="D19" s="59">
        <f>+SUM(D20:D37)</f>
        <v>3854023419.8399997</v>
      </c>
      <c r="E19" s="60"/>
    </row>
    <row r="20" spans="3:5" s="54" customFormat="1" ht="12">
      <c r="C20" s="61" t="s">
        <v>87</v>
      </c>
      <c r="D20" s="62">
        <v>63723384.730000004</v>
      </c>
      <c r="E20" s="60"/>
    </row>
    <row r="21" spans="3:5" s="54" customFormat="1" ht="12">
      <c r="C21" s="61" t="s">
        <v>88</v>
      </c>
      <c r="D21" s="62">
        <v>1858889601.6099994</v>
      </c>
      <c r="E21" s="60"/>
    </row>
    <row r="22" spans="1:5" s="58" customFormat="1" ht="12">
      <c r="A22" s="54"/>
      <c r="B22" s="54"/>
      <c r="C22" s="61" t="s">
        <v>89</v>
      </c>
      <c r="D22" s="62">
        <v>93839237.67000012</v>
      </c>
      <c r="E22" s="60"/>
    </row>
    <row r="23" spans="3:5" s="54" customFormat="1" ht="12">
      <c r="C23" s="61" t="s">
        <v>90</v>
      </c>
      <c r="D23" s="62">
        <v>34941230.52</v>
      </c>
      <c r="E23" s="60"/>
    </row>
    <row r="24" spans="3:5" s="54" customFormat="1" ht="12">
      <c r="C24" s="61" t="s">
        <v>91</v>
      </c>
      <c r="D24" s="62">
        <v>41390261.46999999</v>
      </c>
      <c r="E24" s="60"/>
    </row>
    <row r="25" spans="3:5" s="54" customFormat="1" ht="12">
      <c r="C25" s="61" t="s">
        <v>92</v>
      </c>
      <c r="D25" s="62">
        <v>807852677.5199999</v>
      </c>
      <c r="E25" s="60"/>
    </row>
    <row r="26" spans="3:5" s="54" customFormat="1" ht="12">
      <c r="C26" s="61" t="s">
        <v>93</v>
      </c>
      <c r="D26" s="62">
        <v>172116737.06999996</v>
      </c>
      <c r="E26" s="63"/>
    </row>
    <row r="27" spans="1:5" s="58" customFormat="1" ht="12">
      <c r="A27" s="54"/>
      <c r="B27" s="54"/>
      <c r="C27" s="61" t="s">
        <v>94</v>
      </c>
      <c r="D27" s="62">
        <v>56717706.78</v>
      </c>
      <c r="E27" s="64"/>
    </row>
    <row r="28" spans="3:5" s="54" customFormat="1" ht="12">
      <c r="C28" s="61" t="s">
        <v>95</v>
      </c>
      <c r="D28" s="62">
        <v>1587904.2</v>
      </c>
      <c r="E28" s="63"/>
    </row>
    <row r="29" spans="3:5" s="54" customFormat="1" ht="12">
      <c r="C29" s="61" t="s">
        <v>96</v>
      </c>
      <c r="D29" s="62">
        <v>197257803.52</v>
      </c>
      <c r="E29" s="63"/>
    </row>
    <row r="30" spans="3:5" s="54" customFormat="1" ht="12">
      <c r="C30" s="61" t="s">
        <v>97</v>
      </c>
      <c r="D30" s="62">
        <v>33576690.64000001</v>
      </c>
      <c r="E30" s="63"/>
    </row>
    <row r="31" spans="3:5" s="54" customFormat="1" ht="12">
      <c r="C31" s="61" t="s">
        <v>98</v>
      </c>
      <c r="D31" s="62">
        <v>93391510.73999996</v>
      </c>
      <c r="E31" s="63"/>
    </row>
    <row r="32" spans="3:4" s="54" customFormat="1" ht="12">
      <c r="C32" s="61" t="s">
        <v>99</v>
      </c>
      <c r="D32" s="62">
        <v>335619813.85</v>
      </c>
    </row>
    <row r="33" spans="1:5" s="54" customFormat="1" ht="12">
      <c r="A33" s="65"/>
      <c r="B33" s="65"/>
      <c r="C33" s="61" t="s">
        <v>100</v>
      </c>
      <c r="D33" s="62">
        <v>23626762.810000006</v>
      </c>
      <c r="E33" s="65"/>
    </row>
    <row r="34" spans="1:5" s="54" customFormat="1" ht="12">
      <c r="A34" s="65"/>
      <c r="B34" s="65"/>
      <c r="C34" s="61" t="s">
        <v>101</v>
      </c>
      <c r="D34" s="62">
        <v>12075331.030000001</v>
      </c>
      <c r="E34" s="65"/>
    </row>
    <row r="35" spans="1:5" s="54" customFormat="1" ht="12">
      <c r="A35" s="65"/>
      <c r="B35" s="65"/>
      <c r="C35" s="61" t="s">
        <v>102</v>
      </c>
      <c r="D35" s="62">
        <v>1500</v>
      </c>
      <c r="E35" s="65"/>
    </row>
    <row r="36" spans="1:5" s="54" customFormat="1" ht="12">
      <c r="A36" s="65"/>
      <c r="B36" s="65"/>
      <c r="C36" s="61" t="s">
        <v>103</v>
      </c>
      <c r="D36" s="62">
        <v>27274461.609999996</v>
      </c>
      <c r="E36" s="65"/>
    </row>
    <row r="37" spans="1:5" s="54" customFormat="1" ht="12">
      <c r="A37" s="65"/>
      <c r="B37" s="65"/>
      <c r="C37" s="61" t="s">
        <v>104</v>
      </c>
      <c r="D37" s="62">
        <v>140804.07</v>
      </c>
      <c r="E37" s="65"/>
    </row>
    <row r="38" spans="1:5" s="54" customFormat="1" ht="12">
      <c r="A38" s="65"/>
      <c r="B38" s="65"/>
      <c r="C38" s="56" t="s">
        <v>105</v>
      </c>
      <c r="D38" s="59">
        <f>+D39+D40</f>
        <v>110525014.41000001</v>
      </c>
      <c r="E38" s="65"/>
    </row>
    <row r="39" spans="1:5" s="54" customFormat="1" ht="12">
      <c r="A39" s="65"/>
      <c r="B39" s="65"/>
      <c r="C39" s="61" t="s">
        <v>106</v>
      </c>
      <c r="D39" s="62">
        <v>97384669.71000001</v>
      </c>
      <c r="E39" s="65"/>
    </row>
    <row r="40" spans="1:5" s="54" customFormat="1" ht="12">
      <c r="A40" s="65"/>
      <c r="B40" s="65"/>
      <c r="C40" s="61" t="s">
        <v>107</v>
      </c>
      <c r="D40" s="62">
        <v>13140344.7</v>
      </c>
      <c r="E40" s="65"/>
    </row>
    <row r="41" spans="1:5" s="54" customFormat="1" ht="12">
      <c r="A41" s="65"/>
      <c r="B41" s="65"/>
      <c r="C41" s="56" t="s">
        <v>108</v>
      </c>
      <c r="D41" s="59">
        <f>+SUM(D42:D44)</f>
        <v>42835263.05</v>
      </c>
      <c r="E41" s="65"/>
    </row>
    <row r="42" spans="1:5" s="54" customFormat="1" ht="12">
      <c r="A42" s="65"/>
      <c r="B42" s="65"/>
      <c r="C42" s="61" t="s">
        <v>109</v>
      </c>
      <c r="D42" s="62">
        <v>28549734</v>
      </c>
      <c r="E42" s="65"/>
    </row>
    <row r="43" spans="3:4" s="54" customFormat="1" ht="12">
      <c r="C43" s="61" t="s">
        <v>110</v>
      </c>
      <c r="D43" s="62">
        <v>13981734.36</v>
      </c>
    </row>
    <row r="44" spans="3:4" s="54" customFormat="1" ht="12">
      <c r="C44" s="61" t="s">
        <v>111</v>
      </c>
      <c r="D44" s="62">
        <v>303794.69</v>
      </c>
    </row>
    <row r="45" spans="3:4" s="54" customFormat="1" ht="12">
      <c r="C45" s="56" t="s">
        <v>35</v>
      </c>
      <c r="D45" s="59">
        <f>+D41+D38+D19</f>
        <v>4007383697.2999997</v>
      </c>
    </row>
    <row r="46" s="1" customFormat="1" ht="12.75">
      <c r="C46" s="66" t="s">
        <v>112</v>
      </c>
    </row>
    <row r="47" s="1" customFormat="1" ht="12.75">
      <c r="C47" s="66" t="s">
        <v>113</v>
      </c>
    </row>
  </sheetData>
  <sheetProtection selectLockedCells="1" selectUnlockedCells="1"/>
  <mergeCells count="1">
    <mergeCell ref="C12:D15"/>
  </mergeCells>
  <printOptions/>
  <pageMargins left="0.7256944444444444" right="0.40902777777777777" top="0.5777777777777777" bottom="0.27361111111111114" header="0.4125" footer="0.1486111111111111"/>
  <pageSetup fitToHeight="1" fitToWidth="1" horizontalDpi="300" verticalDpi="300" orientation="landscape" paperSize="5"/>
  <headerFooter alignWithMargins="0">
    <oddHeader xml:space="preserve">&amp;R&amp;"Times New Roman,Normal"&amp;12 </oddHeader>
    <oddFooter>&amp;C&amp;"Arial,Cursiva"&amp;9"Las Islas Malvinas, Georgias y Sandwich del Sur son y serán Argentinas"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"/>
  <sheetViews>
    <sheetView zoomScale="85" zoomScaleNormal="85" zoomScalePageLayoutView="0" workbookViewId="0" topLeftCell="I52">
      <selection activeCell="B53" sqref="B53"/>
    </sheetView>
  </sheetViews>
  <sheetFormatPr defaultColWidth="11.57421875" defaultRowHeight="12.75"/>
  <cols>
    <col min="1" max="1" width="22.57421875" style="17" customWidth="1"/>
    <col min="2" max="2" width="50.00390625" style="18" customWidth="1"/>
    <col min="3" max="3" width="39.8515625" style="19" customWidth="1"/>
    <col min="4" max="4" width="19.7109375" style="19" customWidth="1"/>
    <col min="5" max="5" width="26.421875" style="19" customWidth="1"/>
    <col min="6" max="6" width="25.28125" style="19" customWidth="1"/>
    <col min="7" max="7" width="22.421875" style="19" customWidth="1"/>
    <col min="8" max="8" width="26.28125" style="19" customWidth="1"/>
    <col min="9" max="9" width="22.8515625" style="19" customWidth="1"/>
    <col min="10" max="10" width="17.7109375" style="19" customWidth="1"/>
    <col min="11" max="11" width="24.28125" style="19" customWidth="1"/>
    <col min="12" max="12" width="30.421875" style="19" customWidth="1"/>
    <col min="13" max="13" width="35.28125" style="20" customWidth="1"/>
    <col min="14" max="14" width="44.28125" style="19" customWidth="1"/>
    <col min="15" max="254" width="9.00390625" style="19" customWidth="1"/>
    <col min="255" max="16384" width="11.57421875" style="19" customWidth="1"/>
  </cols>
  <sheetData>
    <row r="1" spans="1:12" ht="11.25">
      <c r="A1" s="21"/>
      <c r="B1" s="22"/>
      <c r="C1" s="21"/>
      <c r="D1" s="21"/>
      <c r="E1" s="21"/>
      <c r="F1" s="21"/>
      <c r="G1" s="21"/>
      <c r="H1" s="21"/>
      <c r="I1" s="23"/>
      <c r="J1" s="23"/>
      <c r="K1" s="23"/>
      <c r="L1" s="23"/>
    </row>
    <row r="2" spans="1:11" ht="11.25">
      <c r="A2" s="21"/>
      <c r="I2" s="23"/>
      <c r="J2" s="23"/>
      <c r="K2" s="23"/>
    </row>
    <row r="3" spans="1:12" ht="11.25">
      <c r="A3" s="21"/>
      <c r="B3" s="22"/>
      <c r="C3" s="21"/>
      <c r="D3" s="24"/>
      <c r="E3" s="25"/>
      <c r="F3" s="26"/>
      <c r="G3" s="21"/>
      <c r="H3" s="21"/>
      <c r="I3" s="23"/>
      <c r="J3" s="23"/>
      <c r="K3" s="23"/>
      <c r="L3" s="23"/>
    </row>
    <row r="4" spans="1:12" ht="11.25">
      <c r="A4" s="21"/>
      <c r="B4" s="22"/>
      <c r="C4" s="21"/>
      <c r="D4" s="21"/>
      <c r="E4" s="21"/>
      <c r="F4" s="21"/>
      <c r="G4" s="21"/>
      <c r="H4" s="21"/>
      <c r="I4" s="23"/>
      <c r="J4" s="23"/>
      <c r="K4" s="23"/>
      <c r="L4" s="23"/>
    </row>
    <row r="5" spans="1:12" ht="11.25">
      <c r="A5" s="21"/>
      <c r="B5" s="22"/>
      <c r="C5" s="21"/>
      <c r="D5" s="21"/>
      <c r="E5" s="21"/>
      <c r="F5" s="21"/>
      <c r="G5" s="21"/>
      <c r="H5" s="21"/>
      <c r="I5" s="23"/>
      <c r="J5" s="23"/>
      <c r="K5" s="23"/>
      <c r="L5" s="23"/>
    </row>
    <row r="6" spans="1:12" ht="11.25">
      <c r="A6" s="21"/>
      <c r="B6" s="22"/>
      <c r="C6" s="21"/>
      <c r="D6" s="21"/>
      <c r="E6" s="21"/>
      <c r="F6" s="21"/>
      <c r="G6" s="21"/>
      <c r="H6" s="21"/>
      <c r="I6" s="23"/>
      <c r="J6" s="23"/>
      <c r="K6" s="23"/>
      <c r="L6" s="23"/>
    </row>
    <row r="7" spans="1:12" ht="11.25">
      <c r="A7" s="27" t="s">
        <v>25</v>
      </c>
      <c r="B7" s="22"/>
      <c r="C7" s="21"/>
      <c r="D7" s="21"/>
      <c r="E7" s="21"/>
      <c r="F7" s="21"/>
      <c r="G7" s="21"/>
      <c r="H7" s="21"/>
      <c r="I7" s="23"/>
      <c r="J7" s="23"/>
      <c r="K7" s="23"/>
      <c r="L7" s="23"/>
    </row>
    <row r="8" spans="1:12" ht="11.25">
      <c r="A8" s="27" t="s">
        <v>26</v>
      </c>
      <c r="B8" s="22"/>
      <c r="C8" s="21"/>
      <c r="D8" s="21"/>
      <c r="E8" s="21"/>
      <c r="F8" s="21"/>
      <c r="G8" s="21"/>
      <c r="H8" s="21"/>
      <c r="I8" s="23"/>
      <c r="J8" s="23"/>
      <c r="K8" s="23"/>
      <c r="L8" s="23"/>
    </row>
    <row r="9" spans="1:12" ht="11.25">
      <c r="A9" s="27" t="s">
        <v>27</v>
      </c>
      <c r="B9" s="22"/>
      <c r="C9" s="21"/>
      <c r="D9" s="21"/>
      <c r="E9" s="21"/>
      <c r="F9" s="21"/>
      <c r="G9" s="21"/>
      <c r="H9" s="21"/>
      <c r="I9" s="23"/>
      <c r="J9" s="23"/>
      <c r="K9" s="23"/>
      <c r="L9" s="23"/>
    </row>
    <row r="10" spans="1:12" ht="11.25">
      <c r="A10" s="28" t="s">
        <v>28</v>
      </c>
      <c r="B10" s="22"/>
      <c r="C10" s="21"/>
      <c r="D10" s="21"/>
      <c r="E10" s="21"/>
      <c r="F10" s="21"/>
      <c r="G10" s="21"/>
      <c r="H10" s="21"/>
      <c r="I10" s="23"/>
      <c r="J10" s="23"/>
      <c r="K10" s="23"/>
      <c r="L10" s="23"/>
    </row>
    <row r="11" spans="1:12" ht="11.25">
      <c r="A11" s="28" t="s">
        <v>29</v>
      </c>
      <c r="B11" s="22"/>
      <c r="C11" s="21"/>
      <c r="D11" s="21"/>
      <c r="E11" s="21"/>
      <c r="F11" s="21"/>
      <c r="G11" s="21"/>
      <c r="H11" s="21"/>
      <c r="I11" s="23"/>
      <c r="J11" s="23"/>
      <c r="K11" s="23"/>
      <c r="L11" s="23"/>
    </row>
    <row r="12" spans="1:12" ht="8.25" customHeight="1">
      <c r="A12" s="29"/>
      <c r="B12" s="22"/>
      <c r="C12" s="21"/>
      <c r="D12" s="21"/>
      <c r="E12" s="21"/>
      <c r="F12" s="21"/>
      <c r="G12" s="21"/>
      <c r="H12" s="21"/>
      <c r="I12" s="23"/>
      <c r="J12" s="23"/>
      <c r="K12" s="23"/>
      <c r="L12" s="23"/>
    </row>
    <row r="13" spans="2:14" s="67" customFormat="1" ht="12">
      <c r="B13" s="108" t="s">
        <v>30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pans="2:14" s="67" customFormat="1" ht="12">
      <c r="B14" s="109" t="s">
        <v>31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4" s="72" customFormat="1" ht="12" customHeight="1">
      <c r="A15" s="67"/>
      <c r="B15" s="68"/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1:14" s="72" customFormat="1" ht="12" customHeight="1">
      <c r="A16" s="67"/>
      <c r="B16" s="73"/>
      <c r="C16" s="74"/>
      <c r="D16" s="75"/>
      <c r="E16" s="75"/>
      <c r="F16" s="74"/>
      <c r="G16" s="74"/>
      <c r="H16" s="74"/>
      <c r="I16" s="74"/>
      <c r="J16" s="74"/>
      <c r="K16" s="74"/>
      <c r="L16" s="74"/>
      <c r="M16" s="74"/>
      <c r="N16" s="71"/>
    </row>
    <row r="17" spans="1:14" s="72" customFormat="1" ht="12" customHeight="1">
      <c r="A17" s="67"/>
      <c r="B17" s="73"/>
      <c r="C17" s="74"/>
      <c r="D17" s="75"/>
      <c r="E17" s="75"/>
      <c r="F17" s="74"/>
      <c r="G17" s="74"/>
      <c r="H17" s="74"/>
      <c r="I17" s="74"/>
      <c r="J17" s="74"/>
      <c r="K17" s="74"/>
      <c r="L17" s="74"/>
      <c r="M17" s="74"/>
      <c r="N17" s="71"/>
    </row>
    <row r="18" spans="2:14" s="67" customFormat="1" ht="12">
      <c r="B18" s="110" t="s">
        <v>32</v>
      </c>
      <c r="C18" s="110" t="s">
        <v>33</v>
      </c>
      <c r="D18" s="110" t="s">
        <v>114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 t="s">
        <v>35</v>
      </c>
    </row>
    <row r="19" spans="2:14" s="67" customFormat="1" ht="12">
      <c r="B19" s="110"/>
      <c r="C19" s="110"/>
      <c r="D19" s="56" t="s">
        <v>36</v>
      </c>
      <c r="E19" s="56" t="s">
        <v>37</v>
      </c>
      <c r="F19" s="56" t="s">
        <v>38</v>
      </c>
      <c r="G19" s="56" t="s">
        <v>39</v>
      </c>
      <c r="H19" s="56" t="s">
        <v>40</v>
      </c>
      <c r="I19" s="56" t="s">
        <v>41</v>
      </c>
      <c r="J19" s="56" t="s">
        <v>42</v>
      </c>
      <c r="K19" s="56" t="s">
        <v>43</v>
      </c>
      <c r="L19" s="56" t="s">
        <v>44</v>
      </c>
      <c r="M19" s="56" t="s">
        <v>45</v>
      </c>
      <c r="N19" s="110"/>
    </row>
    <row r="20" spans="2:14" s="67" customFormat="1" ht="12">
      <c r="B20" s="110" t="s">
        <v>46</v>
      </c>
      <c r="C20" s="61" t="s">
        <v>47</v>
      </c>
      <c r="D20" s="76">
        <v>11051238.879999997</v>
      </c>
      <c r="E20" s="76">
        <v>43112.65000000001</v>
      </c>
      <c r="F20" s="76">
        <v>348324.8300000001</v>
      </c>
      <c r="G20" s="76">
        <v>11114</v>
      </c>
      <c r="H20" s="76">
        <v>260000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11713790.359999998</v>
      </c>
    </row>
    <row r="21" spans="2:14" s="67" customFormat="1" ht="12">
      <c r="B21" s="110"/>
      <c r="C21" s="61" t="s">
        <v>48</v>
      </c>
      <c r="D21" s="76">
        <v>350222.02</v>
      </c>
      <c r="E21" s="76">
        <v>939</v>
      </c>
      <c r="F21" s="76">
        <v>49959.95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401120.97</v>
      </c>
    </row>
    <row r="22" spans="2:14" s="67" customFormat="1" ht="12">
      <c r="B22" s="110"/>
      <c r="C22" s="56" t="s">
        <v>49</v>
      </c>
      <c r="D22" s="77">
        <v>11401460.899999997</v>
      </c>
      <c r="E22" s="77">
        <v>44051.65000000001</v>
      </c>
      <c r="F22" s="77">
        <v>398284.7800000001</v>
      </c>
      <c r="G22" s="77">
        <v>11114</v>
      </c>
      <c r="H22" s="77">
        <v>260000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12114911.329999996</v>
      </c>
    </row>
    <row r="23" spans="2:14" s="67" customFormat="1" ht="12">
      <c r="B23" s="110" t="s">
        <v>50</v>
      </c>
      <c r="C23" s="61" t="s">
        <v>47</v>
      </c>
      <c r="D23" s="76">
        <v>8277150.879999998</v>
      </c>
      <c r="E23" s="76">
        <v>207726.75999999998</v>
      </c>
      <c r="F23" s="76">
        <v>1371906.33</v>
      </c>
      <c r="G23" s="76">
        <v>241257.25</v>
      </c>
      <c r="H23" s="76">
        <v>150000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10248041.219999999</v>
      </c>
    </row>
    <row r="24" spans="2:14" s="67" customFormat="1" ht="12">
      <c r="B24" s="110"/>
      <c r="C24" s="61" t="s">
        <v>48</v>
      </c>
      <c r="D24" s="76">
        <v>4326552.75</v>
      </c>
      <c r="E24" s="76">
        <v>35839.67</v>
      </c>
      <c r="F24" s="76">
        <v>583915.8999999999</v>
      </c>
      <c r="G24" s="76">
        <v>0</v>
      </c>
      <c r="H24" s="76">
        <v>27823081.17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32769389.490000002</v>
      </c>
    </row>
    <row r="25" spans="2:14" s="67" customFormat="1" ht="12">
      <c r="B25" s="110"/>
      <c r="C25" s="61" t="s">
        <v>51</v>
      </c>
      <c r="D25" s="76">
        <v>15201292.889999999</v>
      </c>
      <c r="E25" s="76">
        <v>142840.7714</v>
      </c>
      <c r="F25" s="76">
        <v>180855.34</v>
      </c>
      <c r="G25" s="76">
        <v>237300.08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15762289.0814</v>
      </c>
    </row>
    <row r="26" spans="2:14" s="67" customFormat="1" ht="12">
      <c r="B26" s="110"/>
      <c r="C26" s="56" t="s">
        <v>49</v>
      </c>
      <c r="D26" s="77">
        <v>27804996.519999996</v>
      </c>
      <c r="E26" s="77">
        <v>386407.2014</v>
      </c>
      <c r="F26" s="77">
        <v>2136677.57</v>
      </c>
      <c r="G26" s="77">
        <v>478557.33</v>
      </c>
      <c r="H26" s="77">
        <v>27973081.17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58779719.7914</v>
      </c>
    </row>
    <row r="27" spans="2:14" s="67" customFormat="1" ht="12">
      <c r="B27" s="110" t="s">
        <v>52</v>
      </c>
      <c r="C27" s="61" t="s">
        <v>47</v>
      </c>
      <c r="D27" s="76">
        <v>11339469.360000003</v>
      </c>
      <c r="E27" s="76">
        <v>251835.95</v>
      </c>
      <c r="F27" s="76">
        <v>3653450.05</v>
      </c>
      <c r="G27" s="76">
        <v>208600</v>
      </c>
      <c r="H27" s="76">
        <v>1952185.37</v>
      </c>
      <c r="I27" s="76">
        <v>0</v>
      </c>
      <c r="J27" s="76">
        <v>0</v>
      </c>
      <c r="K27" s="76">
        <v>0</v>
      </c>
      <c r="L27" s="76">
        <v>165786320.92000002</v>
      </c>
      <c r="M27" s="76">
        <v>0</v>
      </c>
      <c r="N27" s="76">
        <v>183191861.65000004</v>
      </c>
    </row>
    <row r="28" spans="2:14" s="67" customFormat="1" ht="12">
      <c r="B28" s="110"/>
      <c r="C28" s="61" t="s">
        <v>48</v>
      </c>
      <c r="D28" s="76">
        <v>458957.23000000004</v>
      </c>
      <c r="E28" s="76">
        <v>7367310.869999999</v>
      </c>
      <c r="F28" s="76">
        <v>43185.11</v>
      </c>
      <c r="G28" s="76">
        <v>0</v>
      </c>
      <c r="H28" s="76">
        <v>15539780.419999998</v>
      </c>
      <c r="I28" s="76">
        <v>6000000</v>
      </c>
      <c r="J28" s="76">
        <v>0</v>
      </c>
      <c r="K28" s="76">
        <v>0</v>
      </c>
      <c r="L28" s="76">
        <v>2200000</v>
      </c>
      <c r="M28" s="76">
        <v>0</v>
      </c>
      <c r="N28" s="76">
        <v>31609233.63</v>
      </c>
    </row>
    <row r="29" spans="2:14" s="67" customFormat="1" ht="12">
      <c r="B29" s="110"/>
      <c r="C29" s="61" t="s">
        <v>51</v>
      </c>
      <c r="D29" s="76">
        <v>1138673.14</v>
      </c>
      <c r="E29" s="76">
        <v>500</v>
      </c>
      <c r="F29" s="76">
        <v>4284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1143457.14</v>
      </c>
    </row>
    <row r="30" spans="2:14" s="67" customFormat="1" ht="12">
      <c r="B30" s="110"/>
      <c r="C30" s="56" t="s">
        <v>49</v>
      </c>
      <c r="D30" s="77">
        <v>12937099.730000004</v>
      </c>
      <c r="E30" s="77">
        <v>7619646.819999999</v>
      </c>
      <c r="F30" s="77">
        <v>3700919.1599999997</v>
      </c>
      <c r="G30" s="77">
        <v>208600</v>
      </c>
      <c r="H30" s="77">
        <v>17491965.79</v>
      </c>
      <c r="I30" s="77">
        <v>6000000</v>
      </c>
      <c r="J30" s="77">
        <v>0</v>
      </c>
      <c r="K30" s="77">
        <v>0</v>
      </c>
      <c r="L30" s="77">
        <v>167986320.92000002</v>
      </c>
      <c r="M30" s="77">
        <v>0</v>
      </c>
      <c r="N30" s="77">
        <v>215944552.42000002</v>
      </c>
    </row>
    <row r="31" spans="2:14" s="67" customFormat="1" ht="12">
      <c r="B31" s="110" t="s">
        <v>53</v>
      </c>
      <c r="C31" s="61" t="s">
        <v>48</v>
      </c>
      <c r="D31" s="76">
        <v>317622015.2000004</v>
      </c>
      <c r="E31" s="76">
        <v>1573279.25</v>
      </c>
      <c r="F31" s="76">
        <v>8689208.269999998</v>
      </c>
      <c r="G31" s="76">
        <v>752991.4099999999</v>
      </c>
      <c r="H31" s="76">
        <v>26233083.54</v>
      </c>
      <c r="I31" s="76">
        <v>0</v>
      </c>
      <c r="J31" s="76">
        <v>0</v>
      </c>
      <c r="K31" s="76">
        <v>0</v>
      </c>
      <c r="L31" s="76">
        <v>0</v>
      </c>
      <c r="M31" s="76">
        <v>2084983.98</v>
      </c>
      <c r="N31" s="76">
        <v>356955561.65000045</v>
      </c>
    </row>
    <row r="32" spans="2:14" s="67" customFormat="1" ht="12">
      <c r="B32" s="110"/>
      <c r="C32" s="56" t="s">
        <v>49</v>
      </c>
      <c r="D32" s="77">
        <v>317622015.2000004</v>
      </c>
      <c r="E32" s="77">
        <v>1573279.25</v>
      </c>
      <c r="F32" s="77">
        <v>8689208.269999998</v>
      </c>
      <c r="G32" s="77">
        <v>752991.4099999999</v>
      </c>
      <c r="H32" s="77">
        <v>26233083.54</v>
      </c>
      <c r="I32" s="77">
        <v>0</v>
      </c>
      <c r="J32" s="77">
        <v>0</v>
      </c>
      <c r="K32" s="77">
        <v>0</v>
      </c>
      <c r="L32" s="77">
        <v>0</v>
      </c>
      <c r="M32" s="77">
        <v>2084983.98</v>
      </c>
      <c r="N32" s="77">
        <v>356955561.65000045</v>
      </c>
    </row>
    <row r="33" spans="2:14" s="67" customFormat="1" ht="12">
      <c r="B33" s="110" t="s">
        <v>54</v>
      </c>
      <c r="C33" s="61" t="s">
        <v>48</v>
      </c>
      <c r="D33" s="76">
        <v>111565912.26</v>
      </c>
      <c r="E33" s="76">
        <v>8427699.985700002</v>
      </c>
      <c r="F33" s="76">
        <v>8022695.710000001</v>
      </c>
      <c r="G33" s="76">
        <v>1186245.1</v>
      </c>
      <c r="H33" s="76">
        <v>9339931.350000001</v>
      </c>
      <c r="I33" s="76">
        <v>0</v>
      </c>
      <c r="J33" s="76">
        <v>0</v>
      </c>
      <c r="K33" s="76">
        <v>0</v>
      </c>
      <c r="L33" s="76">
        <v>0</v>
      </c>
      <c r="M33" s="76">
        <v>3161778.78</v>
      </c>
      <c r="N33" s="76">
        <v>141704263.1857</v>
      </c>
    </row>
    <row r="34" spans="2:14" s="67" customFormat="1" ht="12">
      <c r="B34" s="110"/>
      <c r="C34" s="56" t="s">
        <v>49</v>
      </c>
      <c r="D34" s="77">
        <v>111565912.26</v>
      </c>
      <c r="E34" s="77">
        <v>8427699.985700002</v>
      </c>
      <c r="F34" s="77">
        <v>8022695.710000001</v>
      </c>
      <c r="G34" s="77">
        <v>1186245.1</v>
      </c>
      <c r="H34" s="77">
        <v>9339931.350000001</v>
      </c>
      <c r="I34" s="77">
        <v>0</v>
      </c>
      <c r="J34" s="77">
        <v>0</v>
      </c>
      <c r="K34" s="77">
        <v>0</v>
      </c>
      <c r="L34" s="77">
        <v>0</v>
      </c>
      <c r="M34" s="77">
        <v>3161778.78</v>
      </c>
      <c r="N34" s="77">
        <v>141704263.1857</v>
      </c>
    </row>
    <row r="35" spans="2:14" s="67" customFormat="1" ht="12">
      <c r="B35" s="110" t="s">
        <v>55</v>
      </c>
      <c r="C35" s="61" t="s">
        <v>48</v>
      </c>
      <c r="D35" s="76">
        <v>5611904.489999999</v>
      </c>
      <c r="E35" s="76">
        <v>40194.801400000004</v>
      </c>
      <c r="F35" s="76">
        <v>167209.96</v>
      </c>
      <c r="G35" s="76">
        <v>0</v>
      </c>
      <c r="H35" s="76">
        <v>1100000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6919309.2513999995</v>
      </c>
    </row>
    <row r="36" spans="2:14" s="67" customFormat="1" ht="12">
      <c r="B36" s="110"/>
      <c r="C36" s="56" t="s">
        <v>49</v>
      </c>
      <c r="D36" s="77">
        <v>5611904.489999999</v>
      </c>
      <c r="E36" s="77">
        <v>40194.801400000004</v>
      </c>
      <c r="F36" s="77">
        <v>167209.96</v>
      </c>
      <c r="G36" s="77">
        <v>0</v>
      </c>
      <c r="H36" s="77">
        <v>1100000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6919309.2513999995</v>
      </c>
    </row>
    <row r="37" spans="2:14" s="67" customFormat="1" ht="12">
      <c r="B37" s="110" t="s">
        <v>56</v>
      </c>
      <c r="C37" s="61" t="s">
        <v>47</v>
      </c>
      <c r="D37" s="76">
        <v>7363133.960000001</v>
      </c>
      <c r="E37" s="76">
        <v>49411.2901</v>
      </c>
      <c r="F37" s="76">
        <v>217432.95999999996</v>
      </c>
      <c r="G37" s="76">
        <v>13080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7643058.210100001</v>
      </c>
    </row>
    <row r="38" spans="2:14" s="67" customFormat="1" ht="12">
      <c r="B38" s="110"/>
      <c r="C38" s="61" t="s">
        <v>48</v>
      </c>
      <c r="D38" s="76">
        <v>18352536.99</v>
      </c>
      <c r="E38" s="76">
        <v>1023344.7299999997</v>
      </c>
      <c r="F38" s="76">
        <v>110948.5</v>
      </c>
      <c r="G38" s="76">
        <v>177711</v>
      </c>
      <c r="H38" s="76">
        <v>8139120.220000006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27803661.440000005</v>
      </c>
    </row>
    <row r="39" spans="2:14" s="67" customFormat="1" ht="12">
      <c r="B39" s="110"/>
      <c r="C39" s="56" t="s">
        <v>49</v>
      </c>
      <c r="D39" s="77">
        <v>25715670.95</v>
      </c>
      <c r="E39" s="77">
        <v>1072756.0200999998</v>
      </c>
      <c r="F39" s="77">
        <v>328381.45999999996</v>
      </c>
      <c r="G39" s="77">
        <v>190791</v>
      </c>
      <c r="H39" s="77">
        <v>8139120.220000006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35446719.65010001</v>
      </c>
    </row>
    <row r="40" spans="2:14" s="67" customFormat="1" ht="12">
      <c r="B40" s="110" t="s">
        <v>57</v>
      </c>
      <c r="C40" s="61" t="s">
        <v>51</v>
      </c>
      <c r="D40" s="76">
        <v>4479922.819999999</v>
      </c>
      <c r="E40" s="76">
        <v>61663.60279999999</v>
      </c>
      <c r="F40" s="76">
        <v>499156.91</v>
      </c>
      <c r="G40" s="76">
        <v>12764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5053507.332799999</v>
      </c>
    </row>
    <row r="41" spans="2:14" s="67" customFormat="1" ht="12">
      <c r="B41" s="110"/>
      <c r="C41" s="56" t="s">
        <v>49</v>
      </c>
      <c r="D41" s="77">
        <v>4479922.819999999</v>
      </c>
      <c r="E41" s="77">
        <v>61663.60279999999</v>
      </c>
      <c r="F41" s="77">
        <v>499156.91</v>
      </c>
      <c r="G41" s="77">
        <v>12764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5053507.332799999</v>
      </c>
    </row>
    <row r="42" spans="2:14" s="67" customFormat="1" ht="12">
      <c r="B42" s="110" t="s">
        <v>58</v>
      </c>
      <c r="C42" s="61" t="s">
        <v>47</v>
      </c>
      <c r="D42" s="76">
        <v>9641663.850000003</v>
      </c>
      <c r="E42" s="76">
        <v>588909.6051</v>
      </c>
      <c r="F42" s="76">
        <v>2160607.03</v>
      </c>
      <c r="G42" s="76">
        <v>8815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12399995.485100003</v>
      </c>
    </row>
    <row r="43" spans="2:14" s="67" customFormat="1" ht="12">
      <c r="B43" s="110"/>
      <c r="C43" s="61" t="s">
        <v>48</v>
      </c>
      <c r="D43" s="76">
        <v>5752342.489999999</v>
      </c>
      <c r="E43" s="76">
        <v>8399.6</v>
      </c>
      <c r="F43" s="76">
        <v>679894.0400000003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8242142.38</v>
      </c>
      <c r="N43" s="76">
        <v>14682778.509999998</v>
      </c>
    </row>
    <row r="44" spans="2:14" s="67" customFormat="1" ht="12">
      <c r="B44" s="110"/>
      <c r="C44" s="61" t="s">
        <v>51</v>
      </c>
      <c r="D44" s="76">
        <v>1443936.84</v>
      </c>
      <c r="E44" s="76">
        <v>14855.07</v>
      </c>
      <c r="F44" s="76">
        <v>222079.1</v>
      </c>
      <c r="G44" s="76">
        <v>0</v>
      </c>
      <c r="H44" s="76">
        <v>0</v>
      </c>
      <c r="I44" s="76">
        <v>0</v>
      </c>
      <c r="J44" s="76">
        <v>0</v>
      </c>
      <c r="K44" s="76">
        <v>6556329.370000001</v>
      </c>
      <c r="L44" s="76">
        <v>0</v>
      </c>
      <c r="M44" s="76">
        <v>0</v>
      </c>
      <c r="N44" s="76">
        <v>8237200.380000001</v>
      </c>
    </row>
    <row r="45" spans="2:14" s="67" customFormat="1" ht="12">
      <c r="B45" s="110"/>
      <c r="C45" s="56" t="s">
        <v>49</v>
      </c>
      <c r="D45" s="77">
        <v>16837943.180000003</v>
      </c>
      <c r="E45" s="77">
        <v>612164.2751</v>
      </c>
      <c r="F45" s="77">
        <v>3062580.1700000004</v>
      </c>
      <c r="G45" s="77">
        <v>8815</v>
      </c>
      <c r="H45" s="77">
        <v>0</v>
      </c>
      <c r="I45" s="77">
        <v>0</v>
      </c>
      <c r="J45" s="77">
        <v>0</v>
      </c>
      <c r="K45" s="77">
        <v>6556329.370000001</v>
      </c>
      <c r="L45" s="77">
        <v>0</v>
      </c>
      <c r="M45" s="77">
        <v>8242142.38</v>
      </c>
      <c r="N45" s="77">
        <v>35319974.37510001</v>
      </c>
    </row>
    <row r="46" spans="2:14" s="67" customFormat="1" ht="12">
      <c r="B46" s="110" t="s">
        <v>59</v>
      </c>
      <c r="C46" s="61" t="s">
        <v>47</v>
      </c>
      <c r="D46" s="76">
        <v>2449921.6799999997</v>
      </c>
      <c r="E46" s="76">
        <v>58390</v>
      </c>
      <c r="F46" s="76">
        <v>93267.88999999998</v>
      </c>
      <c r="G46" s="76">
        <v>2600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2604179.57</v>
      </c>
    </row>
    <row r="47" spans="2:14" s="67" customFormat="1" ht="12">
      <c r="B47" s="110"/>
      <c r="C47" s="56" t="s">
        <v>49</v>
      </c>
      <c r="D47" s="77">
        <v>2449921.6799999997</v>
      </c>
      <c r="E47" s="77">
        <v>58390</v>
      </c>
      <c r="F47" s="77">
        <v>93267.88999999998</v>
      </c>
      <c r="G47" s="77">
        <v>2600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2604179.57</v>
      </c>
    </row>
    <row r="48" spans="2:14" s="67" customFormat="1" ht="12">
      <c r="B48" s="110" t="s">
        <v>60</v>
      </c>
      <c r="C48" s="61" t="s">
        <v>47</v>
      </c>
      <c r="D48" s="76">
        <v>839062.24</v>
      </c>
      <c r="E48" s="76">
        <v>0</v>
      </c>
      <c r="F48" s="76">
        <v>48298.84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887361.08</v>
      </c>
    </row>
    <row r="49" spans="2:14" s="67" customFormat="1" ht="12">
      <c r="B49" s="110"/>
      <c r="C49" s="61" t="s">
        <v>51</v>
      </c>
      <c r="D49" s="76">
        <v>4189979.6000000006</v>
      </c>
      <c r="E49" s="76">
        <v>319814.31999999995</v>
      </c>
      <c r="F49" s="76">
        <v>284943.43</v>
      </c>
      <c r="G49" s="76">
        <v>4910.48</v>
      </c>
      <c r="H49" s="76">
        <v>956569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5756216.830000001</v>
      </c>
    </row>
    <row r="50" spans="2:14" s="67" customFormat="1" ht="12">
      <c r="B50" s="110"/>
      <c r="C50" s="56" t="s">
        <v>49</v>
      </c>
      <c r="D50" s="77">
        <v>5029041.840000001</v>
      </c>
      <c r="E50" s="77">
        <v>319814.31999999995</v>
      </c>
      <c r="F50" s="77">
        <v>333242.27</v>
      </c>
      <c r="G50" s="77">
        <v>4910.48</v>
      </c>
      <c r="H50" s="77">
        <v>956569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6643577.910000002</v>
      </c>
    </row>
    <row r="51" spans="2:14" s="67" customFormat="1" ht="12">
      <c r="B51" s="110" t="s">
        <v>61</v>
      </c>
      <c r="C51" s="61" t="s">
        <v>51</v>
      </c>
      <c r="D51" s="76">
        <v>1825283.6399999997</v>
      </c>
      <c r="E51" s="76">
        <v>26722.08</v>
      </c>
      <c r="F51" s="76">
        <v>86270.75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1938276.4699999997</v>
      </c>
    </row>
    <row r="52" spans="2:14" s="67" customFormat="1" ht="12">
      <c r="B52" s="110"/>
      <c r="C52" s="56" t="s">
        <v>49</v>
      </c>
      <c r="D52" s="77">
        <v>1825283.6399999997</v>
      </c>
      <c r="E52" s="77">
        <v>26722.08</v>
      </c>
      <c r="F52" s="77">
        <v>86270.75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1938276.4699999997</v>
      </c>
    </row>
    <row r="53" spans="2:14" s="67" customFormat="1" ht="13.5" customHeight="1">
      <c r="B53" s="111" t="s">
        <v>62</v>
      </c>
      <c r="C53" s="61" t="s">
        <v>47</v>
      </c>
      <c r="D53" s="76">
        <v>2231923.8200000003</v>
      </c>
      <c r="E53" s="76">
        <v>3636.1200000000003</v>
      </c>
      <c r="F53" s="76">
        <v>31368.570000000007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2266928.5100000002</v>
      </c>
    </row>
    <row r="54" spans="2:14" s="78" customFormat="1" ht="12">
      <c r="B54" s="111"/>
      <c r="C54" s="56" t="s">
        <v>49</v>
      </c>
      <c r="D54" s="77">
        <v>2231923.8200000003</v>
      </c>
      <c r="E54" s="77">
        <v>3636.1200000000003</v>
      </c>
      <c r="F54" s="77">
        <v>31368.570000000007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2266928.5100000002</v>
      </c>
    </row>
    <row r="55" spans="2:14" s="67" customFormat="1" ht="12">
      <c r="B55" s="110" t="s">
        <v>63</v>
      </c>
      <c r="C55" s="61" t="s">
        <v>47</v>
      </c>
      <c r="D55" s="76">
        <v>708520.82</v>
      </c>
      <c r="E55" s="76">
        <v>0</v>
      </c>
      <c r="F55" s="76">
        <v>1926.5300000000002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710447.3500000001</v>
      </c>
    </row>
    <row r="56" spans="2:14" s="67" customFormat="1" ht="12">
      <c r="B56" s="110"/>
      <c r="C56" s="61" t="s">
        <v>48</v>
      </c>
      <c r="D56" s="76">
        <v>0</v>
      </c>
      <c r="E56" s="76">
        <v>0</v>
      </c>
      <c r="F56" s="76">
        <v>0</v>
      </c>
      <c r="G56" s="76">
        <v>0</v>
      </c>
      <c r="H56" s="76">
        <v>4253085.44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4253085.44</v>
      </c>
    </row>
    <row r="57" spans="2:14" s="78" customFormat="1" ht="12">
      <c r="B57" s="110"/>
      <c r="C57" s="56" t="s">
        <v>49</v>
      </c>
      <c r="D57" s="77">
        <v>708520.82</v>
      </c>
      <c r="E57" s="77">
        <v>0</v>
      </c>
      <c r="F57" s="77">
        <v>1926.5300000000002</v>
      </c>
      <c r="G57" s="77">
        <v>0</v>
      </c>
      <c r="H57" s="77">
        <v>4253085.44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4963532.790000001</v>
      </c>
    </row>
    <row r="58" spans="2:14" s="67" customFormat="1" ht="12">
      <c r="B58" s="110" t="s">
        <v>64</v>
      </c>
      <c r="C58" s="61" t="s">
        <v>47</v>
      </c>
      <c r="D58" s="76">
        <v>0</v>
      </c>
      <c r="E58" s="76">
        <v>122786.54999999999</v>
      </c>
      <c r="F58" s="76">
        <v>117435.82</v>
      </c>
      <c r="G58" s="76">
        <v>26670</v>
      </c>
      <c r="H58" s="76">
        <v>399246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666138.37</v>
      </c>
    </row>
    <row r="59" spans="2:14" s="67" customFormat="1" ht="12">
      <c r="B59" s="110"/>
      <c r="C59" s="61" t="s">
        <v>51</v>
      </c>
      <c r="D59" s="76">
        <v>3066013.3</v>
      </c>
      <c r="E59" s="76">
        <v>104985.81000000001</v>
      </c>
      <c r="F59" s="76">
        <v>81552.20000000001</v>
      </c>
      <c r="G59" s="76">
        <v>8696.55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3261247.86</v>
      </c>
    </row>
    <row r="60" spans="2:14" s="78" customFormat="1" ht="12">
      <c r="B60" s="110"/>
      <c r="C60" s="56" t="s">
        <v>49</v>
      </c>
      <c r="D60" s="77">
        <v>3066013.3</v>
      </c>
      <c r="E60" s="77">
        <v>227772.36</v>
      </c>
      <c r="F60" s="77">
        <v>198988.02</v>
      </c>
      <c r="G60" s="77">
        <v>35366.55</v>
      </c>
      <c r="H60" s="77">
        <v>399246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3927386.2299999995</v>
      </c>
    </row>
    <row r="61" spans="2:14" s="67" customFormat="1" ht="12">
      <c r="B61" s="110" t="s">
        <v>65</v>
      </c>
      <c r="C61" s="61" t="s">
        <v>48</v>
      </c>
      <c r="D61" s="76">
        <v>437873.45</v>
      </c>
      <c r="E61" s="76">
        <v>3882.59</v>
      </c>
      <c r="F61" s="76">
        <v>84718.46</v>
      </c>
      <c r="G61" s="76">
        <v>42876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569350.5</v>
      </c>
    </row>
    <row r="62" spans="2:14" s="78" customFormat="1" ht="12">
      <c r="B62" s="110"/>
      <c r="C62" s="56" t="s">
        <v>49</v>
      </c>
      <c r="D62" s="77">
        <v>437873.45</v>
      </c>
      <c r="E62" s="77">
        <v>3882.59</v>
      </c>
      <c r="F62" s="77">
        <v>84718.46</v>
      </c>
      <c r="G62" s="77">
        <v>42876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569350.5</v>
      </c>
    </row>
    <row r="63" spans="2:14" s="67" customFormat="1" ht="12">
      <c r="B63" s="110" t="s">
        <v>66</v>
      </c>
      <c r="C63" s="61" t="s">
        <v>51</v>
      </c>
      <c r="D63" s="76">
        <v>599553.09</v>
      </c>
      <c r="E63" s="76">
        <v>2168.2</v>
      </c>
      <c r="F63" s="76">
        <v>119310.44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721031.73</v>
      </c>
    </row>
    <row r="64" spans="2:14" s="67" customFormat="1" ht="12">
      <c r="B64" s="110"/>
      <c r="C64" s="61" t="s">
        <v>49</v>
      </c>
      <c r="D64" s="76">
        <v>599553.09</v>
      </c>
      <c r="E64" s="76">
        <v>2168.2</v>
      </c>
      <c r="F64" s="76">
        <v>119310.44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721031.73</v>
      </c>
    </row>
    <row r="65" spans="2:14" s="67" customFormat="1" ht="12">
      <c r="B65" s="110" t="s">
        <v>67</v>
      </c>
      <c r="C65" s="61" t="s">
        <v>48</v>
      </c>
      <c r="D65" s="76">
        <v>593213.6</v>
      </c>
      <c r="E65" s="76">
        <v>12959.793200000002</v>
      </c>
      <c r="F65" s="76">
        <v>77793.31</v>
      </c>
      <c r="G65" s="76">
        <v>199772.44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883739.1431999998</v>
      </c>
    </row>
    <row r="66" spans="2:14" s="78" customFormat="1" ht="12">
      <c r="B66" s="110"/>
      <c r="C66" s="56" t="s">
        <v>49</v>
      </c>
      <c r="D66" s="77">
        <v>593213.6</v>
      </c>
      <c r="E66" s="77">
        <v>12959.793200000002</v>
      </c>
      <c r="F66" s="77">
        <v>77793.31</v>
      </c>
      <c r="G66" s="77">
        <v>199772.44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883739.1431999998</v>
      </c>
    </row>
    <row r="67" spans="2:14" s="67" customFormat="1" ht="12">
      <c r="B67" s="110" t="s">
        <v>68</v>
      </c>
      <c r="C67" s="61" t="s">
        <v>48</v>
      </c>
      <c r="D67" s="76">
        <v>2500189.91</v>
      </c>
      <c r="E67" s="76">
        <v>40200</v>
      </c>
      <c r="F67" s="76">
        <v>75315.18</v>
      </c>
      <c r="G67" s="76">
        <v>9138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2624843.0900000003</v>
      </c>
    </row>
    <row r="68" spans="2:14" s="67" customFormat="1" ht="12">
      <c r="B68" s="110"/>
      <c r="C68" s="61" t="s">
        <v>69</v>
      </c>
      <c r="D68" s="76">
        <v>108891603.18</v>
      </c>
      <c r="E68" s="76">
        <v>5600908.51</v>
      </c>
      <c r="F68" s="76">
        <v>1576163.7099999986</v>
      </c>
      <c r="G68" s="76">
        <v>174423.36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116243098.76</v>
      </c>
    </row>
    <row r="69" spans="2:14" s="67" customFormat="1" ht="12">
      <c r="B69" s="110"/>
      <c r="C69" s="61" t="s">
        <v>51</v>
      </c>
      <c r="D69" s="76">
        <v>2119989.68</v>
      </c>
      <c r="E69" s="76">
        <v>39338.11</v>
      </c>
      <c r="F69" s="76">
        <v>265225.28</v>
      </c>
      <c r="G69" s="76">
        <v>3927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2428480.0700000003</v>
      </c>
    </row>
    <row r="70" spans="2:14" s="78" customFormat="1" ht="12">
      <c r="B70" s="110"/>
      <c r="C70" s="56" t="s">
        <v>49</v>
      </c>
      <c r="D70" s="77">
        <v>113511782.77000001</v>
      </c>
      <c r="E70" s="77">
        <v>5680446.62</v>
      </c>
      <c r="F70" s="77">
        <v>1916704.1699999985</v>
      </c>
      <c r="G70" s="77">
        <v>187488.36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121296421.92000002</v>
      </c>
    </row>
    <row r="71" spans="2:14" s="67" customFormat="1" ht="12">
      <c r="B71" s="110" t="s">
        <v>70</v>
      </c>
      <c r="C71" s="61" t="s">
        <v>47</v>
      </c>
      <c r="D71" s="76">
        <v>13143322.16</v>
      </c>
      <c r="E71" s="76">
        <v>122697.24</v>
      </c>
      <c r="F71" s="76">
        <v>175696.24000000002</v>
      </c>
      <c r="G71" s="76">
        <v>0</v>
      </c>
      <c r="H71" s="76">
        <v>364000</v>
      </c>
      <c r="I71" s="76">
        <v>0</v>
      </c>
      <c r="J71" s="76">
        <v>0</v>
      </c>
      <c r="K71" s="76">
        <v>0</v>
      </c>
      <c r="L71" s="76">
        <v>0</v>
      </c>
      <c r="M71" s="76">
        <v>1051544.3320000002</v>
      </c>
      <c r="N71" s="76">
        <v>14857259.972000001</v>
      </c>
    </row>
    <row r="72" spans="2:14" s="67" customFormat="1" ht="12">
      <c r="B72" s="110"/>
      <c r="C72" s="61" t="s">
        <v>48</v>
      </c>
      <c r="D72" s="76">
        <v>0</v>
      </c>
      <c r="E72" s="76">
        <v>0</v>
      </c>
      <c r="F72" s="76">
        <v>870000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4288240.684999997</v>
      </c>
      <c r="N72" s="76">
        <v>5158240.684999997</v>
      </c>
    </row>
    <row r="73" spans="2:14" s="67" customFormat="1" ht="12">
      <c r="B73" s="110"/>
      <c r="C73" s="61" t="s">
        <v>69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1446256.74</v>
      </c>
      <c r="N73" s="76">
        <v>1446256.74</v>
      </c>
    </row>
    <row r="74" spans="2:14" s="67" customFormat="1" ht="12">
      <c r="B74" s="110"/>
      <c r="C74" s="61" t="s">
        <v>51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  <c r="I74" s="76">
        <v>6519511.54</v>
      </c>
      <c r="J74" s="76">
        <v>0</v>
      </c>
      <c r="K74" s="76">
        <v>0</v>
      </c>
      <c r="L74" s="76">
        <v>0</v>
      </c>
      <c r="M74" s="76">
        <v>0</v>
      </c>
      <c r="N74" s="76">
        <v>6519511.54</v>
      </c>
    </row>
    <row r="75" spans="2:14" s="78" customFormat="1" ht="12">
      <c r="B75" s="110"/>
      <c r="C75" s="56" t="s">
        <v>49</v>
      </c>
      <c r="D75" s="77">
        <v>13143322.16</v>
      </c>
      <c r="E75" s="77">
        <v>122697.24</v>
      </c>
      <c r="F75" s="77">
        <v>1045696.24</v>
      </c>
      <c r="G75" s="77">
        <v>0</v>
      </c>
      <c r="H75" s="77">
        <v>364000</v>
      </c>
      <c r="I75" s="77">
        <v>6519511.54</v>
      </c>
      <c r="J75" s="77">
        <v>0</v>
      </c>
      <c r="K75" s="77">
        <v>0</v>
      </c>
      <c r="L75" s="77">
        <v>0</v>
      </c>
      <c r="M75" s="77">
        <v>6786041.756999997</v>
      </c>
      <c r="N75" s="77">
        <v>27981268.937</v>
      </c>
    </row>
    <row r="76" spans="2:14" s="67" customFormat="1" ht="12">
      <c r="B76" s="110" t="s">
        <v>71</v>
      </c>
      <c r="C76" s="61" t="s">
        <v>47</v>
      </c>
      <c r="D76" s="76">
        <v>5456162.079999999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3112102.8</v>
      </c>
      <c r="M76" s="76">
        <v>0</v>
      </c>
      <c r="N76" s="76">
        <v>8568264.879999999</v>
      </c>
    </row>
    <row r="77" spans="2:14" s="78" customFormat="1" ht="12">
      <c r="B77" s="110"/>
      <c r="C77" s="56" t="s">
        <v>49</v>
      </c>
      <c r="D77" s="77">
        <v>5456162.079999999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3112102.8</v>
      </c>
      <c r="M77" s="77">
        <v>0</v>
      </c>
      <c r="N77" s="77">
        <v>8568264.879999999</v>
      </c>
    </row>
    <row r="78" spans="2:14" s="67" customFormat="1" ht="12">
      <c r="B78" s="110" t="s">
        <v>72</v>
      </c>
      <c r="C78" s="61" t="s">
        <v>48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2520689.09</v>
      </c>
      <c r="M78" s="76">
        <v>0</v>
      </c>
      <c r="N78" s="76">
        <v>2520689.09</v>
      </c>
    </row>
    <row r="79" spans="2:14" s="78" customFormat="1" ht="12">
      <c r="B79" s="110"/>
      <c r="C79" s="56" t="s">
        <v>49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2520689.09</v>
      </c>
      <c r="M79" s="77">
        <v>0</v>
      </c>
      <c r="N79" s="77">
        <v>2520689.09</v>
      </c>
    </row>
    <row r="80" spans="2:14" s="67" customFormat="1" ht="12">
      <c r="B80" s="110" t="s">
        <v>73</v>
      </c>
      <c r="C80" s="61" t="s">
        <v>47</v>
      </c>
      <c r="D80" s="76">
        <v>0</v>
      </c>
      <c r="E80" s="76">
        <v>0</v>
      </c>
      <c r="F80" s="76">
        <v>0</v>
      </c>
      <c r="G80" s="76">
        <v>0</v>
      </c>
      <c r="H80" s="76">
        <v>199206438.53000003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199206438.53000003</v>
      </c>
    </row>
    <row r="81" spans="2:14" s="78" customFormat="1" ht="12">
      <c r="B81" s="110"/>
      <c r="C81" s="56" t="s">
        <v>49</v>
      </c>
      <c r="D81" s="77">
        <v>0</v>
      </c>
      <c r="E81" s="77">
        <v>0</v>
      </c>
      <c r="F81" s="77">
        <v>0</v>
      </c>
      <c r="G81" s="77">
        <v>0</v>
      </c>
      <c r="H81" s="77">
        <v>199206438.53000003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199206438.53000003</v>
      </c>
    </row>
    <row r="82" spans="2:14" s="67" customFormat="1" ht="12">
      <c r="B82" s="110" t="s">
        <v>74</v>
      </c>
      <c r="C82" s="61" t="s">
        <v>75</v>
      </c>
      <c r="D82" s="76">
        <v>0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31406509.410000008</v>
      </c>
      <c r="K82" s="76">
        <v>0</v>
      </c>
      <c r="L82" s="76">
        <v>0</v>
      </c>
      <c r="M82" s="76">
        <v>0</v>
      </c>
      <c r="N82" s="76">
        <v>31406509.410000008</v>
      </c>
    </row>
    <row r="83" spans="2:14" s="78" customFormat="1" ht="12">
      <c r="B83" s="110"/>
      <c r="C83" s="56" t="s">
        <v>49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31406509.410000008</v>
      </c>
      <c r="K83" s="77">
        <v>0</v>
      </c>
      <c r="L83" s="77">
        <v>0</v>
      </c>
      <c r="M83" s="77">
        <v>0</v>
      </c>
      <c r="N83" s="77">
        <v>31406509.410000008</v>
      </c>
    </row>
    <row r="84" spans="2:14" s="78" customFormat="1" ht="12">
      <c r="B84" s="56" t="s">
        <v>35</v>
      </c>
      <c r="C84" s="56"/>
      <c r="D84" s="77">
        <v>683029538.3000005</v>
      </c>
      <c r="E84" s="77">
        <v>26296352.9297</v>
      </c>
      <c r="F84" s="77">
        <v>30994400.64</v>
      </c>
      <c r="G84" s="77">
        <v>3322891.6699999995</v>
      </c>
      <c r="H84" s="77">
        <v>295716521.04</v>
      </c>
      <c r="I84" s="77">
        <v>12519511.54</v>
      </c>
      <c r="J84" s="77">
        <v>31406509.410000008</v>
      </c>
      <c r="K84" s="77">
        <v>6556329.370000001</v>
      </c>
      <c r="L84" s="77">
        <v>173619112.81000003</v>
      </c>
      <c r="M84" s="77">
        <v>20274946.896999996</v>
      </c>
      <c r="N84" s="77">
        <v>1283736114.6067004</v>
      </c>
    </row>
    <row r="85" spans="1:14" ht="12.75">
      <c r="A85"/>
      <c r="B85" s="44" t="s">
        <v>76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ht="11.25">
      <c r="B86" s="44" t="s">
        <v>115</v>
      </c>
    </row>
  </sheetData>
  <sheetProtection selectLockedCells="1" selectUnlockedCells="1"/>
  <mergeCells count="30">
    <mergeCell ref="B67:B70"/>
    <mergeCell ref="B71:B75"/>
    <mergeCell ref="B76:B77"/>
    <mergeCell ref="B78:B79"/>
    <mergeCell ref="B80:B81"/>
    <mergeCell ref="B82:B83"/>
    <mergeCell ref="B53:B54"/>
    <mergeCell ref="B55:B57"/>
    <mergeCell ref="B58:B60"/>
    <mergeCell ref="B61:B62"/>
    <mergeCell ref="B63:B64"/>
    <mergeCell ref="B65:B66"/>
    <mergeCell ref="B37:B39"/>
    <mergeCell ref="B40:B41"/>
    <mergeCell ref="B42:B45"/>
    <mergeCell ref="B46:B47"/>
    <mergeCell ref="B48:B50"/>
    <mergeCell ref="B51:B52"/>
    <mergeCell ref="B20:B22"/>
    <mergeCell ref="B23:B26"/>
    <mergeCell ref="B27:B30"/>
    <mergeCell ref="B31:B32"/>
    <mergeCell ref="B33:B34"/>
    <mergeCell ref="B35:B36"/>
    <mergeCell ref="B13:N13"/>
    <mergeCell ref="B14:N14"/>
    <mergeCell ref="B18:B19"/>
    <mergeCell ref="C18:C19"/>
    <mergeCell ref="D18:M18"/>
    <mergeCell ref="N18:N19"/>
  </mergeCells>
  <printOptions/>
  <pageMargins left="0.45902777777777776" right="0.7875" top="0.39444444444444443" bottom="0.2798611111111111" header="0.22777777777777777" footer="0.15486111111111112"/>
  <pageSetup horizontalDpi="300" verticalDpi="300" orientation="landscape" paperSize="5" scale="80"/>
  <headerFooter alignWithMargins="0">
    <oddHeader>&amp;R&amp;"Times New Roman,Normal"&amp;12"2017-Año de las Energías Renovables"</oddHeader>
    <oddFooter>&amp;C&amp;"Arial,Cursiva"&amp;9"Las Islas Malvinas, Georgias y Sandwich del Sur son y serán Argentinas"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"/>
  <sheetViews>
    <sheetView zoomScale="85" zoomScaleNormal="85" zoomScalePageLayoutView="0" workbookViewId="0" topLeftCell="G67">
      <selection activeCell="A84" sqref="A84"/>
    </sheetView>
  </sheetViews>
  <sheetFormatPr defaultColWidth="11.57421875" defaultRowHeight="12.75"/>
  <cols>
    <col min="1" max="1" width="25.00390625" style="17" customWidth="1"/>
    <col min="2" max="2" width="50.00390625" style="18" customWidth="1"/>
    <col min="3" max="3" width="39.140625" style="19" customWidth="1"/>
    <col min="4" max="4" width="19.7109375" style="19" customWidth="1"/>
    <col min="5" max="5" width="26.421875" style="19" customWidth="1"/>
    <col min="6" max="6" width="25.28125" style="19" customWidth="1"/>
    <col min="7" max="7" width="22.421875" style="19" customWidth="1"/>
    <col min="8" max="8" width="26.28125" style="19" customWidth="1"/>
    <col min="9" max="9" width="22.8515625" style="19" customWidth="1"/>
    <col min="10" max="10" width="17.7109375" style="19" customWidth="1"/>
    <col min="11" max="12" width="24.28125" style="19" customWidth="1"/>
    <col min="13" max="13" width="32.28125" style="20" customWidth="1"/>
    <col min="14" max="14" width="32.7109375" style="19" customWidth="1"/>
    <col min="15" max="254" width="9.00390625" style="19" customWidth="1"/>
    <col min="255" max="16384" width="11.57421875" style="19" customWidth="1"/>
  </cols>
  <sheetData>
    <row r="1" spans="1:12" ht="11.25">
      <c r="A1" s="21"/>
      <c r="B1" s="22"/>
      <c r="C1" s="21"/>
      <c r="D1" s="21"/>
      <c r="E1" s="21"/>
      <c r="F1" s="21"/>
      <c r="G1" s="21"/>
      <c r="H1" s="21"/>
      <c r="I1" s="23"/>
      <c r="J1" s="23"/>
      <c r="K1" s="23"/>
      <c r="L1" s="23"/>
    </row>
    <row r="2" spans="1:11" ht="11.25">
      <c r="A2" s="21"/>
      <c r="I2" s="23"/>
      <c r="J2" s="23"/>
      <c r="K2" s="23"/>
    </row>
    <row r="3" spans="1:12" ht="11.25">
      <c r="A3" s="21"/>
      <c r="B3" s="22"/>
      <c r="C3" s="21"/>
      <c r="D3" s="24"/>
      <c r="E3" s="25"/>
      <c r="F3" s="26"/>
      <c r="G3" s="21"/>
      <c r="H3" s="21"/>
      <c r="I3" s="23"/>
      <c r="J3" s="23"/>
      <c r="K3" s="23"/>
      <c r="L3" s="23"/>
    </row>
    <row r="4" spans="1:12" ht="11.25">
      <c r="A4" s="21"/>
      <c r="B4" s="22"/>
      <c r="C4" s="21"/>
      <c r="D4" s="21"/>
      <c r="E4" s="21"/>
      <c r="F4" s="21"/>
      <c r="G4" s="21"/>
      <c r="H4" s="21"/>
      <c r="I4" s="23"/>
      <c r="J4" s="23"/>
      <c r="K4" s="23"/>
      <c r="L4" s="23"/>
    </row>
    <row r="5" spans="1:12" ht="11.25">
      <c r="A5" s="21"/>
      <c r="B5" s="22"/>
      <c r="C5" s="21"/>
      <c r="D5" s="21"/>
      <c r="E5" s="21"/>
      <c r="F5" s="21"/>
      <c r="G5" s="21"/>
      <c r="H5" s="21"/>
      <c r="I5" s="23"/>
      <c r="J5" s="23"/>
      <c r="K5" s="23"/>
      <c r="L5" s="23"/>
    </row>
    <row r="6" spans="1:12" ht="11.25">
      <c r="A6" s="21"/>
      <c r="B6" s="22"/>
      <c r="C6" s="21"/>
      <c r="D6" s="21"/>
      <c r="E6" s="21"/>
      <c r="F6" s="21"/>
      <c r="G6" s="21"/>
      <c r="H6" s="21"/>
      <c r="I6" s="23"/>
      <c r="J6" s="23"/>
      <c r="K6" s="23"/>
      <c r="L6" s="23"/>
    </row>
    <row r="7" spans="1:12" ht="11.25">
      <c r="A7" s="27" t="s">
        <v>25</v>
      </c>
      <c r="B7" s="22"/>
      <c r="C7" s="21"/>
      <c r="D7" s="21"/>
      <c r="E7" s="21"/>
      <c r="F7" s="21"/>
      <c r="G7" s="21"/>
      <c r="H7" s="21"/>
      <c r="I7" s="23"/>
      <c r="J7" s="23"/>
      <c r="K7" s="23"/>
      <c r="L7" s="23"/>
    </row>
    <row r="8" spans="1:12" ht="11.25">
      <c r="A8" s="27" t="s">
        <v>26</v>
      </c>
      <c r="B8" s="22"/>
      <c r="C8" s="21"/>
      <c r="D8" s="21"/>
      <c r="E8" s="21"/>
      <c r="F8" s="21"/>
      <c r="G8" s="21"/>
      <c r="H8" s="21"/>
      <c r="I8" s="23"/>
      <c r="J8" s="23"/>
      <c r="K8" s="23"/>
      <c r="L8" s="23"/>
    </row>
    <row r="9" spans="1:12" ht="11.25">
      <c r="A9" s="27" t="s">
        <v>27</v>
      </c>
      <c r="B9" s="22"/>
      <c r="C9" s="21"/>
      <c r="D9" s="21"/>
      <c r="E9" s="21"/>
      <c r="F9" s="21"/>
      <c r="G9" s="21"/>
      <c r="H9" s="21"/>
      <c r="I9" s="23"/>
      <c r="J9" s="23"/>
      <c r="K9" s="23"/>
      <c r="L9" s="23"/>
    </row>
    <row r="10" spans="1:12" ht="11.25">
      <c r="A10" s="28" t="s">
        <v>28</v>
      </c>
      <c r="B10" s="22"/>
      <c r="C10" s="21"/>
      <c r="D10" s="21"/>
      <c r="E10" s="21"/>
      <c r="F10" s="21"/>
      <c r="G10" s="21"/>
      <c r="H10" s="21"/>
      <c r="I10" s="23"/>
      <c r="J10" s="23"/>
      <c r="K10" s="23"/>
      <c r="L10" s="23"/>
    </row>
    <row r="11" spans="1:12" ht="11.25">
      <c r="A11" s="28" t="s">
        <v>29</v>
      </c>
      <c r="B11" s="22"/>
      <c r="C11" s="21"/>
      <c r="D11" s="21"/>
      <c r="E11" s="21"/>
      <c r="F11" s="21"/>
      <c r="G11" s="21"/>
      <c r="H11" s="21"/>
      <c r="I11" s="23"/>
      <c r="J11" s="23"/>
      <c r="K11" s="23"/>
      <c r="L11" s="23"/>
    </row>
    <row r="12" spans="1:12" ht="8.25" customHeight="1">
      <c r="A12" s="29"/>
      <c r="B12" s="22"/>
      <c r="C12" s="21"/>
      <c r="D12" s="21"/>
      <c r="E12" s="21"/>
      <c r="F12" s="21"/>
      <c r="G12" s="21"/>
      <c r="H12" s="21"/>
      <c r="I12" s="23"/>
      <c r="J12" s="23"/>
      <c r="K12" s="23"/>
      <c r="L12" s="23"/>
    </row>
    <row r="13" spans="2:14" s="16" customFormat="1" ht="12.75">
      <c r="B13" s="112" t="s">
        <v>30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2:14" s="16" customFormat="1" ht="12.75">
      <c r="B14" s="113" t="s">
        <v>31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s="83" customFormat="1" ht="12" customHeight="1">
      <c r="A15" s="16"/>
      <c r="B15" s="79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</row>
    <row r="16" spans="1:14" s="83" customFormat="1" ht="12" customHeight="1">
      <c r="A16" s="16"/>
      <c r="B16" s="84"/>
      <c r="C16" s="85"/>
      <c r="D16" s="86"/>
      <c r="E16" s="86"/>
      <c r="F16" s="85"/>
      <c r="G16" s="85"/>
      <c r="H16" s="85"/>
      <c r="I16" s="85"/>
      <c r="J16" s="85"/>
      <c r="K16" s="85"/>
      <c r="L16" s="85"/>
      <c r="M16" s="85"/>
      <c r="N16" s="82"/>
    </row>
    <row r="17" spans="1:14" s="83" customFormat="1" ht="12" customHeight="1">
      <c r="A17" s="16"/>
      <c r="B17" s="84"/>
      <c r="C17" s="85"/>
      <c r="D17" s="86"/>
      <c r="E17" s="86"/>
      <c r="F17" s="85"/>
      <c r="G17" s="85"/>
      <c r="H17" s="85"/>
      <c r="I17" s="85"/>
      <c r="J17" s="85"/>
      <c r="K17" s="85"/>
      <c r="L17" s="85"/>
      <c r="M17" s="85"/>
      <c r="N17" s="82"/>
    </row>
    <row r="18" spans="2:14" s="16" customFormat="1" ht="12.75">
      <c r="B18" s="114" t="s">
        <v>32</v>
      </c>
      <c r="C18" s="114" t="s">
        <v>33</v>
      </c>
      <c r="D18" s="114" t="s">
        <v>116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 t="s">
        <v>35</v>
      </c>
    </row>
    <row r="19" spans="2:14" s="16" customFormat="1" ht="12.75">
      <c r="B19" s="114"/>
      <c r="C19" s="114"/>
      <c r="D19" s="87" t="s">
        <v>36</v>
      </c>
      <c r="E19" s="87" t="s">
        <v>37</v>
      </c>
      <c r="F19" s="87" t="s">
        <v>38</v>
      </c>
      <c r="G19" s="87" t="s">
        <v>39</v>
      </c>
      <c r="H19" s="87" t="s">
        <v>40</v>
      </c>
      <c r="I19" s="87" t="s">
        <v>41</v>
      </c>
      <c r="J19" s="87" t="s">
        <v>42</v>
      </c>
      <c r="K19" s="87" t="s">
        <v>43</v>
      </c>
      <c r="L19" s="87" t="s">
        <v>44</v>
      </c>
      <c r="M19" s="87" t="s">
        <v>45</v>
      </c>
      <c r="N19" s="114"/>
    </row>
    <row r="20" spans="2:14" s="16" customFormat="1" ht="12.75">
      <c r="B20" s="114" t="s">
        <v>46</v>
      </c>
      <c r="C20" s="88" t="s">
        <v>47</v>
      </c>
      <c r="D20" s="89">
        <v>11114396.71</v>
      </c>
      <c r="E20" s="89">
        <v>47221.97880000002</v>
      </c>
      <c r="F20" s="89">
        <v>561655.98</v>
      </c>
      <c r="G20" s="89">
        <v>12600</v>
      </c>
      <c r="H20" s="89">
        <v>239460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11975334.668800002</v>
      </c>
    </row>
    <row r="21" spans="2:14" s="16" customFormat="1" ht="12.75">
      <c r="B21" s="114"/>
      <c r="C21" s="88" t="s">
        <v>48</v>
      </c>
      <c r="D21" s="89">
        <v>377265.19999999995</v>
      </c>
      <c r="E21" s="89">
        <v>0</v>
      </c>
      <c r="F21" s="89">
        <v>106698.15</v>
      </c>
      <c r="G21" s="89">
        <v>1625.4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485588.75</v>
      </c>
    </row>
    <row r="22" spans="2:14" s="16" customFormat="1" ht="12.75">
      <c r="B22" s="114"/>
      <c r="C22" s="87" t="s">
        <v>49</v>
      </c>
      <c r="D22" s="90">
        <v>11491661.91</v>
      </c>
      <c r="E22" s="90">
        <v>47221.97880000002</v>
      </c>
      <c r="F22" s="90">
        <v>668354.13</v>
      </c>
      <c r="G22" s="90">
        <v>14225.4</v>
      </c>
      <c r="H22" s="90">
        <v>239460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12460923.418800002</v>
      </c>
    </row>
    <row r="23" spans="2:14" s="16" customFormat="1" ht="12.75">
      <c r="B23" s="114" t="s">
        <v>50</v>
      </c>
      <c r="C23" s="88" t="s">
        <v>47</v>
      </c>
      <c r="D23" s="89">
        <v>8641199.680000003</v>
      </c>
      <c r="E23" s="89">
        <v>130956.06999999998</v>
      </c>
      <c r="F23" s="89">
        <v>2663379.91</v>
      </c>
      <c r="G23" s="89">
        <v>146333.43</v>
      </c>
      <c r="H23" s="89">
        <v>150000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11731869.090000004</v>
      </c>
    </row>
    <row r="24" spans="2:14" s="16" customFormat="1" ht="12.75">
      <c r="B24" s="114"/>
      <c r="C24" s="88" t="s">
        <v>48</v>
      </c>
      <c r="D24" s="89">
        <v>4535206.219999998</v>
      </c>
      <c r="E24" s="89">
        <v>26193.229999999992</v>
      </c>
      <c r="F24" s="89">
        <v>366183.93</v>
      </c>
      <c r="G24" s="89">
        <v>10920</v>
      </c>
      <c r="H24" s="89">
        <v>20013977.029999997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24952480.409999996</v>
      </c>
    </row>
    <row r="25" spans="2:14" s="16" customFormat="1" ht="12.75">
      <c r="B25" s="114"/>
      <c r="C25" s="88" t="s">
        <v>51</v>
      </c>
      <c r="D25" s="89">
        <v>14715275.609999998</v>
      </c>
      <c r="E25" s="89">
        <v>96548.14560000002</v>
      </c>
      <c r="F25" s="89">
        <v>221058.12999999998</v>
      </c>
      <c r="G25" s="89">
        <v>286928.39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15319810.2756</v>
      </c>
    </row>
    <row r="26" spans="2:14" s="16" customFormat="1" ht="12.75">
      <c r="B26" s="114"/>
      <c r="C26" s="87" t="s">
        <v>49</v>
      </c>
      <c r="D26" s="90">
        <v>27891681.509999998</v>
      </c>
      <c r="E26" s="90">
        <v>253697.44559999998</v>
      </c>
      <c r="F26" s="90">
        <v>3250621.97</v>
      </c>
      <c r="G26" s="90">
        <v>444181.82</v>
      </c>
      <c r="H26" s="90">
        <v>20163977.029999997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52004159.775599994</v>
      </c>
    </row>
    <row r="27" spans="2:14" s="16" customFormat="1" ht="12.75">
      <c r="B27" s="114" t="s">
        <v>52</v>
      </c>
      <c r="C27" s="88" t="s">
        <v>47</v>
      </c>
      <c r="D27" s="89">
        <v>11589640.78000001</v>
      </c>
      <c r="E27" s="89">
        <v>272554.2349999999</v>
      </c>
      <c r="F27" s="89">
        <v>4187387.6300000004</v>
      </c>
      <c r="G27" s="89">
        <v>89660</v>
      </c>
      <c r="H27" s="89">
        <v>2092732.63</v>
      </c>
      <c r="I27" s="89">
        <v>0</v>
      </c>
      <c r="J27" s="89">
        <v>0</v>
      </c>
      <c r="K27" s="89">
        <v>0</v>
      </c>
      <c r="L27" s="89">
        <v>164774239.28</v>
      </c>
      <c r="M27" s="89">
        <v>0</v>
      </c>
      <c r="N27" s="89">
        <v>183006214.555</v>
      </c>
    </row>
    <row r="28" spans="2:14" s="16" customFormat="1" ht="12.75">
      <c r="B28" s="114"/>
      <c r="C28" s="88" t="s">
        <v>48</v>
      </c>
      <c r="D28" s="89">
        <v>444425.74</v>
      </c>
      <c r="E28" s="89">
        <v>6473505.875000001</v>
      </c>
      <c r="F28" s="89">
        <v>74500.09</v>
      </c>
      <c r="G28" s="89">
        <v>0</v>
      </c>
      <c r="H28" s="89">
        <v>58197473.8</v>
      </c>
      <c r="I28" s="89">
        <v>3000000</v>
      </c>
      <c r="J28" s="89">
        <v>0</v>
      </c>
      <c r="K28" s="89">
        <v>0</v>
      </c>
      <c r="L28" s="89">
        <v>1100000</v>
      </c>
      <c r="M28" s="89">
        <v>0</v>
      </c>
      <c r="N28" s="89">
        <v>69289905.505</v>
      </c>
    </row>
    <row r="29" spans="2:14" s="16" customFormat="1" ht="12.75">
      <c r="B29" s="114"/>
      <c r="C29" s="88" t="s">
        <v>51</v>
      </c>
      <c r="D29" s="89">
        <v>1317652.5499999998</v>
      </c>
      <c r="E29" s="89">
        <v>51112.92</v>
      </c>
      <c r="F29" s="89">
        <v>262848.94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1631614.4099999997</v>
      </c>
    </row>
    <row r="30" spans="2:14" s="16" customFormat="1" ht="12.75">
      <c r="B30" s="114"/>
      <c r="C30" s="87" t="s">
        <v>49</v>
      </c>
      <c r="D30" s="90">
        <v>13351719.070000011</v>
      </c>
      <c r="E30" s="90">
        <v>6797173.030000001</v>
      </c>
      <c r="F30" s="90">
        <v>4524736.660000001</v>
      </c>
      <c r="G30" s="90">
        <v>89660</v>
      </c>
      <c r="H30" s="90">
        <v>60290206.43</v>
      </c>
      <c r="I30" s="90">
        <v>3000000</v>
      </c>
      <c r="J30" s="90">
        <v>0</v>
      </c>
      <c r="K30" s="90">
        <v>0</v>
      </c>
      <c r="L30" s="90">
        <v>165874239.28</v>
      </c>
      <c r="M30" s="90">
        <v>0</v>
      </c>
      <c r="N30" s="90">
        <v>253927734.47000003</v>
      </c>
    </row>
    <row r="31" spans="2:14" s="16" customFormat="1" ht="12.75">
      <c r="B31" s="114" t="s">
        <v>53</v>
      </c>
      <c r="C31" s="88" t="s">
        <v>48</v>
      </c>
      <c r="D31" s="89">
        <v>324330618.0500002</v>
      </c>
      <c r="E31" s="89">
        <v>1047637.0832999999</v>
      </c>
      <c r="F31" s="89">
        <v>3372796.69</v>
      </c>
      <c r="G31" s="89">
        <v>961937.38</v>
      </c>
      <c r="H31" s="89">
        <v>8643828.940000001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338356818.1433002</v>
      </c>
    </row>
    <row r="32" spans="2:14" s="16" customFormat="1" ht="12.75">
      <c r="B32" s="114"/>
      <c r="C32" s="87" t="s">
        <v>49</v>
      </c>
      <c r="D32" s="90">
        <v>324330618.0500002</v>
      </c>
      <c r="E32" s="90">
        <v>1047637.0832999999</v>
      </c>
      <c r="F32" s="90">
        <v>3372796.69</v>
      </c>
      <c r="G32" s="90">
        <v>961937.38</v>
      </c>
      <c r="H32" s="90">
        <v>8643828.940000001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338356818.1433002</v>
      </c>
    </row>
    <row r="33" spans="2:14" s="16" customFormat="1" ht="12.75">
      <c r="B33" s="114" t="s">
        <v>54</v>
      </c>
      <c r="C33" s="88" t="s">
        <v>48</v>
      </c>
      <c r="D33" s="89">
        <v>113794047.23999986</v>
      </c>
      <c r="E33" s="89">
        <v>11136479.896400008</v>
      </c>
      <c r="F33" s="89">
        <v>8771328.01</v>
      </c>
      <c r="G33" s="89">
        <v>4461742</v>
      </c>
      <c r="H33" s="89">
        <v>9039302.96</v>
      </c>
      <c r="I33" s="89">
        <v>0</v>
      </c>
      <c r="J33" s="89">
        <v>0</v>
      </c>
      <c r="K33" s="89">
        <v>0</v>
      </c>
      <c r="L33" s="89">
        <v>0</v>
      </c>
      <c r="M33" s="89">
        <v>44646.64</v>
      </c>
      <c r="N33" s="89">
        <v>147247546.74639985</v>
      </c>
    </row>
    <row r="34" spans="2:14" s="16" customFormat="1" ht="12.75">
      <c r="B34" s="114"/>
      <c r="C34" s="87" t="s">
        <v>49</v>
      </c>
      <c r="D34" s="90">
        <v>113794047.23999986</v>
      </c>
      <c r="E34" s="90">
        <v>11136479.896400008</v>
      </c>
      <c r="F34" s="90">
        <v>8771328.01</v>
      </c>
      <c r="G34" s="90">
        <v>4461742</v>
      </c>
      <c r="H34" s="90">
        <v>9039302.96</v>
      </c>
      <c r="I34" s="90">
        <v>0</v>
      </c>
      <c r="J34" s="90">
        <v>0</v>
      </c>
      <c r="K34" s="90">
        <v>0</v>
      </c>
      <c r="L34" s="90">
        <v>0</v>
      </c>
      <c r="M34" s="90">
        <v>44646.64</v>
      </c>
      <c r="N34" s="90">
        <v>147247546.74639985</v>
      </c>
    </row>
    <row r="35" spans="2:14" s="16" customFormat="1" ht="12.75">
      <c r="B35" s="114" t="s">
        <v>55</v>
      </c>
      <c r="C35" s="88" t="s">
        <v>48</v>
      </c>
      <c r="D35" s="89">
        <v>5165347.919999999</v>
      </c>
      <c r="E35" s="89">
        <v>15963.6463</v>
      </c>
      <c r="F35" s="89">
        <v>53337.95</v>
      </c>
      <c r="G35" s="89">
        <v>11999</v>
      </c>
      <c r="H35" s="89">
        <v>1048000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6294648.516299999</v>
      </c>
    </row>
    <row r="36" spans="2:14" s="16" customFormat="1" ht="12.75">
      <c r="B36" s="114"/>
      <c r="C36" s="87" t="s">
        <v>49</v>
      </c>
      <c r="D36" s="90">
        <v>5165347.919999999</v>
      </c>
      <c r="E36" s="90">
        <v>15963.6463</v>
      </c>
      <c r="F36" s="90">
        <v>53337.95</v>
      </c>
      <c r="G36" s="90">
        <v>11999</v>
      </c>
      <c r="H36" s="90">
        <v>1048000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6294648.516299999</v>
      </c>
    </row>
    <row r="37" spans="2:14" s="16" customFormat="1" ht="12.75">
      <c r="B37" s="114" t="s">
        <v>56</v>
      </c>
      <c r="C37" s="88" t="s">
        <v>47</v>
      </c>
      <c r="D37" s="89">
        <v>7818827.160000001</v>
      </c>
      <c r="E37" s="89">
        <v>111987.50770000002</v>
      </c>
      <c r="F37" s="89">
        <v>593621.1999999998</v>
      </c>
      <c r="G37" s="89">
        <v>236400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8760835.867700001</v>
      </c>
    </row>
    <row r="38" spans="2:14" s="16" customFormat="1" ht="12.75">
      <c r="B38" s="114"/>
      <c r="C38" s="88" t="s">
        <v>48</v>
      </c>
      <c r="D38" s="89">
        <v>18343333.090000007</v>
      </c>
      <c r="E38" s="89">
        <v>605684.5099999998</v>
      </c>
      <c r="F38" s="89">
        <v>96912.72</v>
      </c>
      <c r="G38" s="89">
        <v>167273.94000000003</v>
      </c>
      <c r="H38" s="89">
        <v>10045256.010000002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29258460.27000001</v>
      </c>
    </row>
    <row r="39" spans="2:14" s="16" customFormat="1" ht="12.75">
      <c r="B39" s="114"/>
      <c r="C39" s="87" t="s">
        <v>49</v>
      </c>
      <c r="D39" s="90">
        <v>26162160.250000007</v>
      </c>
      <c r="E39" s="90">
        <v>717672.0176999997</v>
      </c>
      <c r="F39" s="90">
        <v>690533.9199999998</v>
      </c>
      <c r="G39" s="90">
        <v>403673.94000000006</v>
      </c>
      <c r="H39" s="90">
        <v>10045256.010000002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38019296.13770001</v>
      </c>
    </row>
    <row r="40" spans="2:14" s="16" customFormat="1" ht="12.75">
      <c r="B40" s="114" t="s">
        <v>57</v>
      </c>
      <c r="C40" s="88" t="s">
        <v>51</v>
      </c>
      <c r="D40" s="89">
        <v>4648734.970000001</v>
      </c>
      <c r="E40" s="89">
        <v>46956.737100000006</v>
      </c>
      <c r="F40" s="89">
        <v>304720.89</v>
      </c>
      <c r="G40" s="89">
        <v>63126.079999999994</v>
      </c>
      <c r="H40" s="89">
        <v>181453.09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5244991.7671</v>
      </c>
    </row>
    <row r="41" spans="2:14" s="16" customFormat="1" ht="12.75">
      <c r="B41" s="114"/>
      <c r="C41" s="87" t="s">
        <v>49</v>
      </c>
      <c r="D41" s="90">
        <v>4648734.970000001</v>
      </c>
      <c r="E41" s="90">
        <v>46956.737100000006</v>
      </c>
      <c r="F41" s="90">
        <v>304720.89</v>
      </c>
      <c r="G41" s="90">
        <v>63126.079999999994</v>
      </c>
      <c r="H41" s="90">
        <v>181453.09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5244991.7671</v>
      </c>
    </row>
    <row r="42" spans="2:14" s="16" customFormat="1" ht="12.75">
      <c r="B42" s="114" t="s">
        <v>58</v>
      </c>
      <c r="C42" s="88" t="s">
        <v>47</v>
      </c>
      <c r="D42" s="89">
        <v>9762826.970000006</v>
      </c>
      <c r="E42" s="89">
        <v>1334753.57</v>
      </c>
      <c r="F42" s="89">
        <v>2151808.1500000004</v>
      </c>
      <c r="G42" s="89">
        <v>17600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13266988.690000007</v>
      </c>
    </row>
    <row r="43" spans="2:14" s="16" customFormat="1" ht="12.75">
      <c r="B43" s="114"/>
      <c r="C43" s="88" t="s">
        <v>48</v>
      </c>
      <c r="D43" s="89">
        <v>5768858.1400000015</v>
      </c>
      <c r="E43" s="89">
        <v>1964393.5699999994</v>
      </c>
      <c r="F43" s="89">
        <v>3489632.3</v>
      </c>
      <c r="G43" s="89">
        <v>245323.5</v>
      </c>
      <c r="H43" s="89">
        <v>2270000</v>
      </c>
      <c r="I43" s="89">
        <v>0</v>
      </c>
      <c r="J43" s="89">
        <v>0</v>
      </c>
      <c r="K43" s="89">
        <v>0</v>
      </c>
      <c r="L43" s="89">
        <v>0</v>
      </c>
      <c r="M43" s="89">
        <v>28577269.82</v>
      </c>
      <c r="N43" s="89">
        <v>42315477.33</v>
      </c>
    </row>
    <row r="44" spans="2:14" s="16" customFormat="1" ht="12.75">
      <c r="B44" s="114"/>
      <c r="C44" s="88" t="s">
        <v>51</v>
      </c>
      <c r="D44" s="89">
        <v>1394066.68</v>
      </c>
      <c r="E44" s="89">
        <v>20220</v>
      </c>
      <c r="F44" s="89">
        <v>567574.87</v>
      </c>
      <c r="G44" s="89">
        <v>0</v>
      </c>
      <c r="H44" s="89">
        <v>0</v>
      </c>
      <c r="I44" s="89">
        <v>0</v>
      </c>
      <c r="J44" s="89">
        <v>0</v>
      </c>
      <c r="K44" s="89">
        <v>1645399.69</v>
      </c>
      <c r="L44" s="89">
        <v>0</v>
      </c>
      <c r="M44" s="89">
        <v>0</v>
      </c>
      <c r="N44" s="89">
        <v>3627261.24</v>
      </c>
    </row>
    <row r="45" spans="2:14" s="16" customFormat="1" ht="12.75">
      <c r="B45" s="114"/>
      <c r="C45" s="87" t="s">
        <v>49</v>
      </c>
      <c r="D45" s="90">
        <v>16925751.790000007</v>
      </c>
      <c r="E45" s="90">
        <v>3319367.1399999997</v>
      </c>
      <c r="F45" s="90">
        <v>6209015.32</v>
      </c>
      <c r="G45" s="90">
        <v>262923.5</v>
      </c>
      <c r="H45" s="90">
        <v>2270000</v>
      </c>
      <c r="I45" s="90">
        <v>0</v>
      </c>
      <c r="J45" s="90">
        <v>0</v>
      </c>
      <c r="K45" s="90">
        <v>1645399.69</v>
      </c>
      <c r="L45" s="90">
        <v>0</v>
      </c>
      <c r="M45" s="90">
        <v>28577269.82</v>
      </c>
      <c r="N45" s="90">
        <v>59209727.260000005</v>
      </c>
    </row>
    <row r="46" spans="2:14" s="16" customFormat="1" ht="12.75">
      <c r="B46" s="114" t="s">
        <v>59</v>
      </c>
      <c r="C46" s="88" t="s">
        <v>47</v>
      </c>
      <c r="D46" s="89">
        <v>2659414.25</v>
      </c>
      <c r="E46" s="89">
        <v>55456.26000000002</v>
      </c>
      <c r="F46" s="89">
        <v>38346.49</v>
      </c>
      <c r="G46" s="89">
        <v>2950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2756167.0000000005</v>
      </c>
    </row>
    <row r="47" spans="2:14" s="16" customFormat="1" ht="12.75">
      <c r="B47" s="114"/>
      <c r="C47" s="87" t="s">
        <v>49</v>
      </c>
      <c r="D47" s="90">
        <v>2659414.25</v>
      </c>
      <c r="E47" s="90">
        <v>55456.26000000002</v>
      </c>
      <c r="F47" s="90">
        <v>38346.49</v>
      </c>
      <c r="G47" s="90">
        <v>2950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2756167.0000000005</v>
      </c>
    </row>
    <row r="48" spans="2:14" s="16" customFormat="1" ht="12.75">
      <c r="B48" s="114" t="s">
        <v>60</v>
      </c>
      <c r="C48" s="88" t="s">
        <v>47</v>
      </c>
      <c r="D48" s="89">
        <v>826622.2600000001</v>
      </c>
      <c r="E48" s="89">
        <v>0</v>
      </c>
      <c r="F48" s="89">
        <v>50956.51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877578.7700000001</v>
      </c>
    </row>
    <row r="49" spans="2:14" s="16" customFormat="1" ht="12.75">
      <c r="B49" s="114"/>
      <c r="C49" s="88" t="s">
        <v>51</v>
      </c>
      <c r="D49" s="89">
        <v>4483519.589999997</v>
      </c>
      <c r="E49" s="89">
        <v>218861.04000000004</v>
      </c>
      <c r="F49" s="89">
        <v>370126.1</v>
      </c>
      <c r="G49" s="89">
        <v>25514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5098020.729999997</v>
      </c>
    </row>
    <row r="50" spans="2:14" s="16" customFormat="1" ht="12.75">
      <c r="B50" s="114"/>
      <c r="C50" s="87" t="s">
        <v>49</v>
      </c>
      <c r="D50" s="90">
        <v>5310141.849999997</v>
      </c>
      <c r="E50" s="90">
        <v>218861.04000000004</v>
      </c>
      <c r="F50" s="90">
        <v>421082.61</v>
      </c>
      <c r="G50" s="90">
        <v>25514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5975599.499999997</v>
      </c>
    </row>
    <row r="51" spans="2:14" s="16" customFormat="1" ht="12.75">
      <c r="B51" s="114" t="s">
        <v>61</v>
      </c>
      <c r="C51" s="88" t="s">
        <v>51</v>
      </c>
      <c r="D51" s="89">
        <v>1879644.4200000002</v>
      </c>
      <c r="E51" s="89">
        <v>62239.359999999986</v>
      </c>
      <c r="F51" s="89">
        <v>150038.29</v>
      </c>
      <c r="G51" s="89">
        <v>11900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2103822.0700000003</v>
      </c>
    </row>
    <row r="52" spans="2:14" s="16" customFormat="1" ht="12.75">
      <c r="B52" s="114"/>
      <c r="C52" s="87" t="s">
        <v>49</v>
      </c>
      <c r="D52" s="90">
        <v>1879644.4200000002</v>
      </c>
      <c r="E52" s="90">
        <v>62239.359999999986</v>
      </c>
      <c r="F52" s="90">
        <v>150038.29</v>
      </c>
      <c r="G52" s="90">
        <v>11900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2103822.0700000003</v>
      </c>
    </row>
    <row r="53" spans="2:14" s="16" customFormat="1" ht="12.75">
      <c r="B53" s="114" t="s">
        <v>62</v>
      </c>
      <c r="C53" s="88" t="s">
        <v>47</v>
      </c>
      <c r="D53" s="89">
        <v>2120850.3099999996</v>
      </c>
      <c r="E53" s="89">
        <v>14650.57</v>
      </c>
      <c r="F53" s="89">
        <v>64632.49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2200133.3699999996</v>
      </c>
    </row>
    <row r="54" spans="2:14" s="16" customFormat="1" ht="12.75">
      <c r="B54" s="114"/>
      <c r="C54" s="88" t="s">
        <v>48</v>
      </c>
      <c r="D54" s="89">
        <v>0</v>
      </c>
      <c r="E54" s="89">
        <v>0</v>
      </c>
      <c r="F54" s="89">
        <v>0</v>
      </c>
      <c r="G54" s="89">
        <v>0</v>
      </c>
      <c r="H54" s="89">
        <v>55449.55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55449.55</v>
      </c>
    </row>
    <row r="55" spans="2:14" s="42" customFormat="1" ht="12.75">
      <c r="B55" s="114"/>
      <c r="C55" s="87" t="s">
        <v>49</v>
      </c>
      <c r="D55" s="90">
        <v>2120850.3099999996</v>
      </c>
      <c r="E55" s="90">
        <v>14650.57</v>
      </c>
      <c r="F55" s="90">
        <v>64632.49</v>
      </c>
      <c r="G55" s="90">
        <v>0</v>
      </c>
      <c r="H55" s="90">
        <v>55449.55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2255582.9199999995</v>
      </c>
    </row>
    <row r="56" spans="2:14" s="16" customFormat="1" ht="12.75">
      <c r="B56" s="114" t="s">
        <v>63</v>
      </c>
      <c r="C56" s="88" t="s">
        <v>47</v>
      </c>
      <c r="D56" s="89">
        <v>545945.74</v>
      </c>
      <c r="E56" s="89">
        <v>0</v>
      </c>
      <c r="F56" s="89">
        <v>600.5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546546.24</v>
      </c>
    </row>
    <row r="57" spans="2:14" s="16" customFormat="1" ht="12.75">
      <c r="B57" s="114"/>
      <c r="C57" s="88" t="s">
        <v>48</v>
      </c>
      <c r="D57" s="89">
        <v>0</v>
      </c>
      <c r="E57" s="89">
        <v>0</v>
      </c>
      <c r="F57" s="89">
        <v>0</v>
      </c>
      <c r="G57" s="89">
        <v>0</v>
      </c>
      <c r="H57" s="89">
        <v>4218666.5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4218666.5</v>
      </c>
    </row>
    <row r="58" spans="2:14" s="42" customFormat="1" ht="12.75">
      <c r="B58" s="114"/>
      <c r="C58" s="87" t="s">
        <v>49</v>
      </c>
      <c r="D58" s="90">
        <v>545945.74</v>
      </c>
      <c r="E58" s="90">
        <v>0</v>
      </c>
      <c r="F58" s="90">
        <v>600.5</v>
      </c>
      <c r="G58" s="90">
        <v>0</v>
      </c>
      <c r="H58" s="90">
        <v>4218666.5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4765212.74</v>
      </c>
    </row>
    <row r="59" spans="2:14" s="16" customFormat="1" ht="12.75">
      <c r="B59" s="114" t="s">
        <v>64</v>
      </c>
      <c r="C59" s="88" t="s">
        <v>47</v>
      </c>
      <c r="D59" s="89">
        <v>0</v>
      </c>
      <c r="E59" s="89">
        <v>51711.080000000016</v>
      </c>
      <c r="F59" s="89">
        <v>170565.21</v>
      </c>
      <c r="G59" s="89">
        <v>9600</v>
      </c>
      <c r="H59" s="89">
        <v>645000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876876.29</v>
      </c>
    </row>
    <row r="60" spans="2:14" s="16" customFormat="1" ht="12.75">
      <c r="B60" s="114"/>
      <c r="C60" s="88" t="s">
        <v>51</v>
      </c>
      <c r="D60" s="89">
        <v>3429784.2200000007</v>
      </c>
      <c r="E60" s="89">
        <v>161770.52</v>
      </c>
      <c r="F60" s="89">
        <v>124931.16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3716485.900000001</v>
      </c>
    </row>
    <row r="61" spans="2:14" s="42" customFormat="1" ht="12.75">
      <c r="B61" s="114"/>
      <c r="C61" s="87" t="s">
        <v>49</v>
      </c>
      <c r="D61" s="90">
        <v>3429784.2200000007</v>
      </c>
      <c r="E61" s="90">
        <v>213481.6</v>
      </c>
      <c r="F61" s="90">
        <v>295496.37</v>
      </c>
      <c r="G61" s="90">
        <v>9600</v>
      </c>
      <c r="H61" s="90">
        <v>645000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4593362.190000001</v>
      </c>
    </row>
    <row r="62" spans="2:14" s="16" customFormat="1" ht="12.75">
      <c r="B62" s="114" t="s">
        <v>65</v>
      </c>
      <c r="C62" s="88" t="s">
        <v>48</v>
      </c>
      <c r="D62" s="89">
        <v>603869.14</v>
      </c>
      <c r="E62" s="89">
        <v>0</v>
      </c>
      <c r="F62" s="89">
        <v>102045.6</v>
      </c>
      <c r="G62" s="89">
        <v>6920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712834.74</v>
      </c>
    </row>
    <row r="63" spans="2:14" s="42" customFormat="1" ht="12.75">
      <c r="B63" s="114"/>
      <c r="C63" s="87" t="s">
        <v>49</v>
      </c>
      <c r="D63" s="90">
        <v>603869.14</v>
      </c>
      <c r="E63" s="90">
        <v>0</v>
      </c>
      <c r="F63" s="90">
        <v>102045.6</v>
      </c>
      <c r="G63" s="90">
        <v>6920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712834.74</v>
      </c>
    </row>
    <row r="64" spans="2:14" s="16" customFormat="1" ht="12.75">
      <c r="B64" s="114" t="s">
        <v>66</v>
      </c>
      <c r="C64" s="88" t="s">
        <v>51</v>
      </c>
      <c r="D64" s="89">
        <v>642432.79</v>
      </c>
      <c r="E64" s="89">
        <v>0</v>
      </c>
      <c r="F64" s="89">
        <v>75816.88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718249.67</v>
      </c>
    </row>
    <row r="65" spans="2:14" s="42" customFormat="1" ht="12.75">
      <c r="B65" s="114"/>
      <c r="C65" s="87" t="s">
        <v>49</v>
      </c>
      <c r="D65" s="90">
        <v>642432.79</v>
      </c>
      <c r="E65" s="90">
        <v>0</v>
      </c>
      <c r="F65" s="90">
        <v>75816.88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718249.67</v>
      </c>
    </row>
    <row r="66" spans="2:14" s="16" customFormat="1" ht="12.75">
      <c r="B66" s="114" t="s">
        <v>67</v>
      </c>
      <c r="C66" s="88" t="s">
        <v>48</v>
      </c>
      <c r="D66" s="89">
        <v>760746.0400000002</v>
      </c>
      <c r="E66" s="89">
        <v>44235.86549999999</v>
      </c>
      <c r="F66" s="89">
        <v>141908.57</v>
      </c>
      <c r="G66" s="89">
        <v>1990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948880.4755000002</v>
      </c>
    </row>
    <row r="67" spans="2:14" s="42" customFormat="1" ht="12.75">
      <c r="B67" s="114"/>
      <c r="C67" s="87" t="s">
        <v>49</v>
      </c>
      <c r="D67" s="90">
        <v>760746.0400000002</v>
      </c>
      <c r="E67" s="90">
        <v>44235.86549999999</v>
      </c>
      <c r="F67" s="90">
        <v>141908.57</v>
      </c>
      <c r="G67" s="90">
        <v>1990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948880.4755000002</v>
      </c>
    </row>
    <row r="68" spans="2:14" s="16" customFormat="1" ht="12.75">
      <c r="B68" s="114" t="s">
        <v>68</v>
      </c>
      <c r="C68" s="88" t="s">
        <v>48</v>
      </c>
      <c r="D68" s="89">
        <v>2507845.21</v>
      </c>
      <c r="E68" s="89">
        <v>6427</v>
      </c>
      <c r="F68" s="89">
        <v>79224.96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2593497.17</v>
      </c>
    </row>
    <row r="69" spans="2:14" s="16" customFormat="1" ht="12.75">
      <c r="B69" s="114"/>
      <c r="C69" s="88" t="s">
        <v>69</v>
      </c>
      <c r="D69" s="89">
        <v>107245784.70000009</v>
      </c>
      <c r="E69" s="89">
        <v>2840829.940000001</v>
      </c>
      <c r="F69" s="89">
        <v>7575723.049999999</v>
      </c>
      <c r="G69" s="89">
        <v>2174341.49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119836679.18000008</v>
      </c>
    </row>
    <row r="70" spans="2:14" s="16" customFormat="1" ht="12.75">
      <c r="B70" s="114"/>
      <c r="C70" s="88" t="s">
        <v>51</v>
      </c>
      <c r="D70" s="89">
        <v>2086823.2399999998</v>
      </c>
      <c r="E70" s="89">
        <v>0</v>
      </c>
      <c r="F70" s="89">
        <v>72699.41</v>
      </c>
      <c r="G70" s="89">
        <v>6380.4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2165903.05</v>
      </c>
    </row>
    <row r="71" spans="2:14" s="42" customFormat="1" ht="12.75">
      <c r="B71" s="114"/>
      <c r="C71" s="87" t="s">
        <v>49</v>
      </c>
      <c r="D71" s="90">
        <v>111840453.15000008</v>
      </c>
      <c r="E71" s="90">
        <v>2847256.940000001</v>
      </c>
      <c r="F71" s="90">
        <v>7727647.419999999</v>
      </c>
      <c r="G71" s="90">
        <v>2180721.89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124596079.40000008</v>
      </c>
    </row>
    <row r="72" spans="2:14" s="16" customFormat="1" ht="12.75">
      <c r="B72" s="114" t="s">
        <v>70</v>
      </c>
      <c r="C72" s="88" t="s">
        <v>47</v>
      </c>
      <c r="D72" s="89">
        <v>13324269.999999998</v>
      </c>
      <c r="E72" s="89">
        <v>360559.0640000001</v>
      </c>
      <c r="F72" s="89">
        <v>485029.98999999993</v>
      </c>
      <c r="G72" s="89">
        <v>5010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89">
        <v>9361174.5275</v>
      </c>
      <c r="N72" s="89">
        <v>23536043.581499998</v>
      </c>
    </row>
    <row r="73" spans="2:14" s="16" customFormat="1" ht="12.75">
      <c r="B73" s="114"/>
      <c r="C73" s="88" t="s">
        <v>48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89">
        <v>13250129.620000001</v>
      </c>
      <c r="J73" s="89">
        <v>0</v>
      </c>
      <c r="K73" s="89">
        <v>0</v>
      </c>
      <c r="L73" s="89">
        <v>0</v>
      </c>
      <c r="M73" s="89">
        <v>5670914.6</v>
      </c>
      <c r="N73" s="89">
        <v>18921044.22</v>
      </c>
    </row>
    <row r="74" spans="2:14" s="16" customFormat="1" ht="12.75">
      <c r="B74" s="114"/>
      <c r="C74" s="88" t="s">
        <v>69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1872622.79</v>
      </c>
      <c r="N74" s="89">
        <v>1872622.79</v>
      </c>
    </row>
    <row r="75" spans="2:14" s="42" customFormat="1" ht="12.75">
      <c r="B75" s="114"/>
      <c r="C75" s="87" t="s">
        <v>49</v>
      </c>
      <c r="D75" s="90">
        <v>13324269.999999998</v>
      </c>
      <c r="E75" s="90">
        <v>360559.0640000001</v>
      </c>
      <c r="F75" s="90">
        <v>485029.98999999993</v>
      </c>
      <c r="G75" s="90">
        <v>5010</v>
      </c>
      <c r="H75" s="90">
        <v>0</v>
      </c>
      <c r="I75" s="90">
        <v>13250129.620000001</v>
      </c>
      <c r="J75" s="90">
        <v>0</v>
      </c>
      <c r="K75" s="90">
        <v>0</v>
      </c>
      <c r="L75" s="90">
        <v>0</v>
      </c>
      <c r="M75" s="90">
        <v>16904711.9175</v>
      </c>
      <c r="N75" s="90">
        <v>44329710.5915</v>
      </c>
    </row>
    <row r="76" spans="2:14" s="16" customFormat="1" ht="12.75">
      <c r="B76" s="114" t="s">
        <v>71</v>
      </c>
      <c r="C76" s="88" t="s">
        <v>47</v>
      </c>
      <c r="D76" s="89">
        <v>5240480.5200000005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5240480.5200000005</v>
      </c>
    </row>
    <row r="77" spans="2:14" s="42" customFormat="1" ht="12.75">
      <c r="B77" s="114"/>
      <c r="C77" s="87" t="s">
        <v>49</v>
      </c>
      <c r="D77" s="90">
        <v>5240480.5200000005</v>
      </c>
      <c r="E77" s="90">
        <v>0</v>
      </c>
      <c r="F77" s="90">
        <v>0</v>
      </c>
      <c r="G77" s="90">
        <v>0</v>
      </c>
      <c r="H77" s="90">
        <v>0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90">
        <v>5240480.5200000005</v>
      </c>
    </row>
    <row r="78" spans="2:14" s="16" customFormat="1" ht="12.75">
      <c r="B78" s="114" t="s">
        <v>72</v>
      </c>
      <c r="C78" s="88" t="s">
        <v>48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1624620.58</v>
      </c>
      <c r="M78" s="89">
        <v>0</v>
      </c>
      <c r="N78" s="89">
        <v>1624620.58</v>
      </c>
    </row>
    <row r="79" spans="2:14" s="42" customFormat="1" ht="12.75">
      <c r="B79" s="114"/>
      <c r="C79" s="87" t="s">
        <v>49</v>
      </c>
      <c r="D79" s="90">
        <v>0</v>
      </c>
      <c r="E79" s="90">
        <v>0</v>
      </c>
      <c r="F79" s="90">
        <v>0</v>
      </c>
      <c r="G79" s="90">
        <v>0</v>
      </c>
      <c r="H79" s="90">
        <v>0</v>
      </c>
      <c r="I79" s="90">
        <v>0</v>
      </c>
      <c r="J79" s="90">
        <v>0</v>
      </c>
      <c r="K79" s="90">
        <v>0</v>
      </c>
      <c r="L79" s="90">
        <v>1624620.58</v>
      </c>
      <c r="M79" s="90">
        <v>0</v>
      </c>
      <c r="N79" s="90">
        <v>1624620.58</v>
      </c>
    </row>
    <row r="80" spans="2:14" s="16" customFormat="1" ht="12.75">
      <c r="B80" s="114" t="s">
        <v>73</v>
      </c>
      <c r="C80" s="88" t="s">
        <v>47</v>
      </c>
      <c r="D80" s="89">
        <v>0</v>
      </c>
      <c r="E80" s="89">
        <v>0</v>
      </c>
      <c r="F80" s="89">
        <v>0</v>
      </c>
      <c r="G80" s="89">
        <v>0</v>
      </c>
      <c r="H80" s="89">
        <v>296860348.83999974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296860348.83999974</v>
      </c>
    </row>
    <row r="81" spans="2:14" s="42" customFormat="1" ht="12.75">
      <c r="B81" s="114"/>
      <c r="C81" s="87" t="s">
        <v>49</v>
      </c>
      <c r="D81" s="90">
        <v>0</v>
      </c>
      <c r="E81" s="90">
        <v>0</v>
      </c>
      <c r="F81" s="90">
        <v>0</v>
      </c>
      <c r="G81" s="90">
        <v>0</v>
      </c>
      <c r="H81" s="90">
        <v>296860348.83999974</v>
      </c>
      <c r="I81" s="90">
        <v>0</v>
      </c>
      <c r="J81" s="90">
        <v>0</v>
      </c>
      <c r="K81" s="90">
        <v>0</v>
      </c>
      <c r="L81" s="90">
        <v>0</v>
      </c>
      <c r="M81" s="90">
        <v>0</v>
      </c>
      <c r="N81" s="90">
        <v>296860348.83999974</v>
      </c>
    </row>
    <row r="82" spans="2:14" s="16" customFormat="1" ht="12.75">
      <c r="B82" s="114" t="s">
        <v>74</v>
      </c>
      <c r="C82" s="88" t="s">
        <v>75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89">
        <v>46398613.41</v>
      </c>
      <c r="K82" s="89">
        <v>0</v>
      </c>
      <c r="L82" s="89">
        <v>0</v>
      </c>
      <c r="M82" s="89">
        <v>0</v>
      </c>
      <c r="N82" s="89">
        <v>46398613.41</v>
      </c>
    </row>
    <row r="83" spans="2:14" s="42" customFormat="1" ht="12.75">
      <c r="B83" s="114"/>
      <c r="C83" s="87" t="s">
        <v>49</v>
      </c>
      <c r="D83" s="90">
        <v>0</v>
      </c>
      <c r="E83" s="90">
        <v>0</v>
      </c>
      <c r="F83" s="90">
        <v>0</v>
      </c>
      <c r="G83" s="90">
        <v>0</v>
      </c>
      <c r="H83" s="90">
        <v>0</v>
      </c>
      <c r="I83" s="90">
        <v>0</v>
      </c>
      <c r="J83" s="90">
        <v>46398613.41</v>
      </c>
      <c r="K83" s="90">
        <v>0</v>
      </c>
      <c r="L83" s="90">
        <v>0</v>
      </c>
      <c r="M83" s="90">
        <v>0</v>
      </c>
      <c r="N83" s="90">
        <v>46398613.41</v>
      </c>
    </row>
    <row r="84" spans="2:14" s="42" customFormat="1" ht="12.75">
      <c r="B84" s="87" t="s">
        <v>35</v>
      </c>
      <c r="C84" s="87"/>
      <c r="D84" s="90">
        <v>692119755.1400001</v>
      </c>
      <c r="E84" s="90">
        <v>27198909.674700007</v>
      </c>
      <c r="F84" s="90">
        <v>37348090.75</v>
      </c>
      <c r="G84" s="90">
        <v>8958075.01</v>
      </c>
      <c r="H84" s="90">
        <v>413700949.3499997</v>
      </c>
      <c r="I84" s="90">
        <v>16250129.620000001</v>
      </c>
      <c r="J84" s="90">
        <v>46398613.41</v>
      </c>
      <c r="K84" s="90">
        <v>1645399.69</v>
      </c>
      <c r="L84" s="90">
        <v>167498859.86</v>
      </c>
      <c r="M84" s="90">
        <v>45526628.3775</v>
      </c>
      <c r="N84" s="90">
        <v>1456645410.8821998</v>
      </c>
    </row>
    <row r="85" spans="1:14" ht="12.75">
      <c r="A85"/>
      <c r="B85" s="44" t="s">
        <v>76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ht="11.25">
      <c r="B86" s="44" t="s">
        <v>115</v>
      </c>
    </row>
  </sheetData>
  <sheetProtection selectLockedCells="1" selectUnlockedCells="1"/>
  <mergeCells count="30">
    <mergeCell ref="B68:B71"/>
    <mergeCell ref="B72:B75"/>
    <mergeCell ref="B76:B77"/>
    <mergeCell ref="B78:B79"/>
    <mergeCell ref="B80:B81"/>
    <mergeCell ref="B82:B83"/>
    <mergeCell ref="B53:B55"/>
    <mergeCell ref="B56:B58"/>
    <mergeCell ref="B59:B61"/>
    <mergeCell ref="B62:B63"/>
    <mergeCell ref="B64:B65"/>
    <mergeCell ref="B66:B67"/>
    <mergeCell ref="B37:B39"/>
    <mergeCell ref="B40:B41"/>
    <mergeCell ref="B42:B45"/>
    <mergeCell ref="B46:B47"/>
    <mergeCell ref="B48:B50"/>
    <mergeCell ref="B51:B52"/>
    <mergeCell ref="B20:B22"/>
    <mergeCell ref="B23:B26"/>
    <mergeCell ref="B27:B30"/>
    <mergeCell ref="B31:B32"/>
    <mergeCell ref="B33:B34"/>
    <mergeCell ref="B35:B36"/>
    <mergeCell ref="B13:N13"/>
    <mergeCell ref="B14:N14"/>
    <mergeCell ref="B18:B19"/>
    <mergeCell ref="C18:C19"/>
    <mergeCell ref="D18:M18"/>
    <mergeCell ref="N18:N19"/>
  </mergeCells>
  <printOptions/>
  <pageMargins left="0.45902777777777776" right="0.7875" top="0.39444444444444443" bottom="0.2798611111111111" header="0.22777777777777777" footer="0.15486111111111112"/>
  <pageSetup horizontalDpi="300" verticalDpi="300" orientation="landscape" paperSize="5" scale="80"/>
  <headerFooter alignWithMargins="0">
    <oddHeader>&amp;R&amp;"Times New Roman,Normal"&amp;12"2017-Año de las Energías Renovables"</oddHeader>
    <oddFooter>&amp;C&amp;"Arial,Cursiva"&amp;9"Las Islas Malvinas, Georgias y Sandwich del Sur son y serán Argentinas"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zoomScale="85" zoomScaleNormal="85" zoomScalePageLayoutView="0" workbookViewId="0" topLeftCell="A3">
      <selection activeCell="B48" sqref="B48"/>
    </sheetView>
  </sheetViews>
  <sheetFormatPr defaultColWidth="11.57421875" defaultRowHeight="12.75"/>
  <cols>
    <col min="1" max="1" width="28.8515625" style="17" customWidth="1"/>
    <col min="2" max="2" width="60.00390625" style="18" customWidth="1"/>
    <col min="3" max="3" width="36.57421875" style="19" customWidth="1"/>
    <col min="4" max="4" width="19.7109375" style="19" customWidth="1"/>
    <col min="5" max="5" width="26.421875" style="19" customWidth="1"/>
    <col min="6" max="6" width="25.28125" style="19" customWidth="1"/>
    <col min="7" max="7" width="22.421875" style="19" customWidth="1"/>
    <col min="8" max="8" width="26.28125" style="19" customWidth="1"/>
    <col min="9" max="9" width="22.8515625" style="19" customWidth="1"/>
    <col min="10" max="10" width="17.7109375" style="19" customWidth="1"/>
    <col min="11" max="11" width="24.28125" style="19" customWidth="1"/>
    <col min="12" max="12" width="25.7109375" style="20" customWidth="1"/>
    <col min="13" max="13" width="25.57421875" style="19" customWidth="1"/>
    <col min="14" max="253" width="9.00390625" style="19" customWidth="1"/>
    <col min="254" max="16384" width="11.57421875" style="19" customWidth="1"/>
  </cols>
  <sheetData>
    <row r="1" spans="1:11" ht="11.25">
      <c r="A1" s="21"/>
      <c r="B1" s="22"/>
      <c r="C1" s="21"/>
      <c r="D1" s="21"/>
      <c r="E1" s="21"/>
      <c r="F1" s="21"/>
      <c r="G1" s="21"/>
      <c r="H1" s="21"/>
      <c r="I1" s="23"/>
      <c r="J1" s="23"/>
      <c r="K1" s="23"/>
    </row>
    <row r="2" spans="1:10" ht="11.25">
      <c r="A2" s="21"/>
      <c r="I2" s="23"/>
      <c r="J2" s="23"/>
    </row>
    <row r="3" spans="1:11" ht="11.25">
      <c r="A3" s="21"/>
      <c r="B3" s="22"/>
      <c r="C3" s="21"/>
      <c r="D3" s="24"/>
      <c r="E3" s="25"/>
      <c r="F3" s="26"/>
      <c r="G3" s="21"/>
      <c r="H3" s="21"/>
      <c r="I3" s="23"/>
      <c r="J3" s="23"/>
      <c r="K3" s="23"/>
    </row>
    <row r="4" spans="1:11" ht="11.25">
      <c r="A4" s="21"/>
      <c r="B4" s="22"/>
      <c r="C4" s="21"/>
      <c r="D4" s="21"/>
      <c r="E4" s="21"/>
      <c r="F4" s="21"/>
      <c r="G4" s="21"/>
      <c r="H4" s="21"/>
      <c r="I4" s="23"/>
      <c r="J4" s="23"/>
      <c r="K4" s="23"/>
    </row>
    <row r="5" spans="1:11" ht="11.25">
      <c r="A5" s="21"/>
      <c r="B5" s="22"/>
      <c r="C5" s="21"/>
      <c r="D5" s="21"/>
      <c r="E5" s="21"/>
      <c r="F5" s="21"/>
      <c r="G5" s="21"/>
      <c r="H5" s="21"/>
      <c r="I5" s="23"/>
      <c r="J5" s="23"/>
      <c r="K5" s="23"/>
    </row>
    <row r="6" spans="1:11" ht="11.25">
      <c r="A6" s="21"/>
      <c r="B6" s="22"/>
      <c r="C6" s="21"/>
      <c r="D6" s="21"/>
      <c r="E6" s="21"/>
      <c r="F6" s="21"/>
      <c r="G6" s="21"/>
      <c r="H6" s="21"/>
      <c r="I6" s="23"/>
      <c r="J6" s="23"/>
      <c r="K6" s="23"/>
    </row>
    <row r="7" spans="1:11" ht="11.25">
      <c r="A7" s="27" t="s">
        <v>25</v>
      </c>
      <c r="B7" s="22"/>
      <c r="C7" s="21"/>
      <c r="D7" s="21"/>
      <c r="E7" s="21"/>
      <c r="F7" s="21"/>
      <c r="G7" s="21"/>
      <c r="H7" s="21"/>
      <c r="I7" s="23"/>
      <c r="J7" s="23"/>
      <c r="K7" s="23"/>
    </row>
    <row r="8" spans="1:11" ht="11.25">
      <c r="A8" s="27" t="s">
        <v>26</v>
      </c>
      <c r="B8" s="22"/>
      <c r="C8" s="21"/>
      <c r="D8" s="21"/>
      <c r="E8" s="21"/>
      <c r="F8" s="21"/>
      <c r="G8" s="21"/>
      <c r="H8" s="21"/>
      <c r="I8" s="23"/>
      <c r="J8" s="23"/>
      <c r="K8" s="23"/>
    </row>
    <row r="9" spans="1:11" ht="11.25">
      <c r="A9" s="27" t="s">
        <v>27</v>
      </c>
      <c r="B9" s="22"/>
      <c r="C9" s="21"/>
      <c r="D9" s="21"/>
      <c r="E9" s="21"/>
      <c r="F9" s="21"/>
      <c r="G9" s="21"/>
      <c r="H9" s="21"/>
      <c r="I9" s="23"/>
      <c r="J9" s="23"/>
      <c r="K9" s="23"/>
    </row>
    <row r="10" spans="1:11" ht="11.25">
      <c r="A10" s="28" t="s">
        <v>28</v>
      </c>
      <c r="B10" s="22"/>
      <c r="C10" s="21"/>
      <c r="D10" s="21"/>
      <c r="E10" s="21"/>
      <c r="F10" s="21"/>
      <c r="G10" s="21"/>
      <c r="H10" s="21"/>
      <c r="I10" s="23"/>
      <c r="J10" s="23"/>
      <c r="K10" s="23"/>
    </row>
    <row r="11" spans="1:11" ht="11.25">
      <c r="A11" s="28" t="s">
        <v>29</v>
      </c>
      <c r="B11" s="22"/>
      <c r="C11" s="21"/>
      <c r="D11" s="21"/>
      <c r="E11" s="21"/>
      <c r="F11" s="21"/>
      <c r="G11" s="21"/>
      <c r="H11" s="21"/>
      <c r="I11" s="23"/>
      <c r="J11" s="23"/>
      <c r="K11" s="23"/>
    </row>
    <row r="12" spans="1:11" ht="8.25" customHeight="1">
      <c r="A12" s="29"/>
      <c r="B12" s="22"/>
      <c r="C12" s="21"/>
      <c r="D12" s="21"/>
      <c r="E12" s="21"/>
      <c r="F12" s="21"/>
      <c r="G12" s="21"/>
      <c r="H12" s="21"/>
      <c r="I12" s="23"/>
      <c r="J12" s="23"/>
      <c r="K12" s="23"/>
    </row>
    <row r="13" spans="2:13" s="16" customFormat="1" ht="12.75">
      <c r="B13" s="112" t="s">
        <v>30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2:13" s="16" customFormat="1" ht="12.75">
      <c r="B14" s="113" t="s">
        <v>31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s="83" customFormat="1" ht="12" customHeight="1">
      <c r="A15" s="16"/>
      <c r="B15" s="79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2"/>
    </row>
    <row r="16" spans="1:13" s="83" customFormat="1" ht="12" customHeight="1">
      <c r="A16" s="16"/>
      <c r="B16" s="84"/>
      <c r="C16" s="85"/>
      <c r="D16" s="86"/>
      <c r="E16" s="86"/>
      <c r="F16" s="85"/>
      <c r="G16" s="85"/>
      <c r="H16" s="85"/>
      <c r="I16" s="85"/>
      <c r="J16" s="85"/>
      <c r="K16" s="85"/>
      <c r="L16" s="85"/>
      <c r="M16" s="82"/>
    </row>
    <row r="17" spans="1:13" s="83" customFormat="1" ht="12" customHeight="1">
      <c r="A17" s="16"/>
      <c r="B17" s="84"/>
      <c r="C17" s="85"/>
      <c r="D17" s="86"/>
      <c r="E17" s="86"/>
      <c r="F17" s="85"/>
      <c r="G17" s="85"/>
      <c r="H17" s="85"/>
      <c r="I17" s="85"/>
      <c r="J17" s="85"/>
      <c r="K17" s="85"/>
      <c r="L17" s="85"/>
      <c r="M17" s="82"/>
    </row>
    <row r="18" spans="2:13" s="16" customFormat="1" ht="12.75">
      <c r="B18" s="114" t="s">
        <v>32</v>
      </c>
      <c r="C18" s="114" t="s">
        <v>33</v>
      </c>
      <c r="D18" s="114" t="s">
        <v>117</v>
      </c>
      <c r="E18" s="114"/>
      <c r="F18" s="114"/>
      <c r="G18" s="114"/>
      <c r="H18" s="114"/>
      <c r="I18" s="114"/>
      <c r="J18" s="114"/>
      <c r="K18" s="114"/>
      <c r="L18" s="114"/>
      <c r="M18" s="114" t="s">
        <v>35</v>
      </c>
    </row>
    <row r="19" spans="2:13" s="16" customFormat="1" ht="12.75">
      <c r="B19" s="114"/>
      <c r="C19" s="114"/>
      <c r="D19" s="87" t="s">
        <v>36</v>
      </c>
      <c r="E19" s="87" t="s">
        <v>37</v>
      </c>
      <c r="F19" s="87" t="s">
        <v>38</v>
      </c>
      <c r="G19" s="87" t="s">
        <v>39</v>
      </c>
      <c r="H19" s="87" t="s">
        <v>40</v>
      </c>
      <c r="I19" s="87" t="s">
        <v>41</v>
      </c>
      <c r="J19" s="87" t="s">
        <v>42</v>
      </c>
      <c r="K19" s="87" t="s">
        <v>44</v>
      </c>
      <c r="L19" s="87" t="s">
        <v>45</v>
      </c>
      <c r="M19" s="114"/>
    </row>
    <row r="20" spans="2:13" s="16" customFormat="1" ht="12.75">
      <c r="B20" s="114" t="s">
        <v>46</v>
      </c>
      <c r="C20" s="88" t="s">
        <v>47</v>
      </c>
      <c r="D20" s="89">
        <v>16347974.250000004</v>
      </c>
      <c r="E20" s="89">
        <v>50162.79</v>
      </c>
      <c r="F20" s="89">
        <v>465708.23000000004</v>
      </c>
      <c r="G20" s="89">
        <v>131778</v>
      </c>
      <c r="H20" s="89">
        <v>236246</v>
      </c>
      <c r="I20" s="89">
        <v>0</v>
      </c>
      <c r="J20" s="89">
        <v>0</v>
      </c>
      <c r="K20" s="89">
        <v>0</v>
      </c>
      <c r="L20" s="89">
        <v>0</v>
      </c>
      <c r="M20" s="89">
        <v>17231869.270000003</v>
      </c>
    </row>
    <row r="21" spans="2:13" s="16" customFormat="1" ht="12.75">
      <c r="B21" s="114"/>
      <c r="C21" s="88" t="s">
        <v>48</v>
      </c>
      <c r="D21" s="89">
        <v>547343.47</v>
      </c>
      <c r="E21" s="89">
        <v>53489.76</v>
      </c>
      <c r="F21" s="89">
        <v>106301.29</v>
      </c>
      <c r="G21" s="89">
        <v>31500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738634.52</v>
      </c>
    </row>
    <row r="22" spans="2:13" s="16" customFormat="1" ht="12.75">
      <c r="B22" s="114"/>
      <c r="C22" s="87" t="s">
        <v>49</v>
      </c>
      <c r="D22" s="90">
        <v>16895317.720000003</v>
      </c>
      <c r="E22" s="90">
        <v>103652.55</v>
      </c>
      <c r="F22" s="90">
        <v>572009.52</v>
      </c>
      <c r="G22" s="90">
        <v>163278</v>
      </c>
      <c r="H22" s="90">
        <v>236246</v>
      </c>
      <c r="I22" s="90">
        <v>0</v>
      </c>
      <c r="J22" s="90">
        <v>0</v>
      </c>
      <c r="K22" s="90">
        <v>0</v>
      </c>
      <c r="L22" s="90">
        <v>0</v>
      </c>
      <c r="M22" s="90">
        <v>17970503.790000003</v>
      </c>
    </row>
    <row r="23" spans="2:13" s="16" customFormat="1" ht="12.75">
      <c r="B23" s="114" t="s">
        <v>50</v>
      </c>
      <c r="C23" s="88" t="s">
        <v>47</v>
      </c>
      <c r="D23" s="89">
        <v>13294564.099999994</v>
      </c>
      <c r="E23" s="89">
        <v>129461.21999999999</v>
      </c>
      <c r="F23" s="89">
        <v>2762477.3600000003</v>
      </c>
      <c r="G23" s="89">
        <v>64922</v>
      </c>
      <c r="H23" s="89">
        <v>150000</v>
      </c>
      <c r="I23" s="89">
        <v>0</v>
      </c>
      <c r="J23" s="89">
        <v>0</v>
      </c>
      <c r="K23" s="89">
        <v>0</v>
      </c>
      <c r="L23" s="89">
        <v>0</v>
      </c>
      <c r="M23" s="89">
        <v>16401424.679999996</v>
      </c>
    </row>
    <row r="24" spans="2:13" s="16" customFormat="1" ht="12.75">
      <c r="B24" s="114"/>
      <c r="C24" s="88" t="s">
        <v>48</v>
      </c>
      <c r="D24" s="89">
        <v>6552141.480000001</v>
      </c>
      <c r="E24" s="89">
        <v>37056.05</v>
      </c>
      <c r="F24" s="89">
        <v>755854.6300000001</v>
      </c>
      <c r="G24" s="89">
        <v>0</v>
      </c>
      <c r="H24" s="89">
        <v>28874737.93</v>
      </c>
      <c r="I24" s="89">
        <v>0</v>
      </c>
      <c r="J24" s="89">
        <v>0</v>
      </c>
      <c r="K24" s="89">
        <v>0</v>
      </c>
      <c r="L24" s="89">
        <v>0</v>
      </c>
      <c r="M24" s="89">
        <v>36219790.09</v>
      </c>
    </row>
    <row r="25" spans="2:13" s="16" customFormat="1" ht="12.75">
      <c r="B25" s="114"/>
      <c r="C25" s="88" t="s">
        <v>51</v>
      </c>
      <c r="D25" s="89">
        <v>21545108.42000001</v>
      </c>
      <c r="E25" s="89">
        <v>50657.65469999999</v>
      </c>
      <c r="F25" s="89">
        <v>344227.7899999999</v>
      </c>
      <c r="G25" s="89">
        <v>32705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21972698.86470001</v>
      </c>
    </row>
    <row r="26" spans="2:13" s="16" customFormat="1" ht="12.75">
      <c r="B26" s="114"/>
      <c r="C26" s="87" t="s">
        <v>49</v>
      </c>
      <c r="D26" s="90">
        <v>41391814</v>
      </c>
      <c r="E26" s="90">
        <v>217174.92469999997</v>
      </c>
      <c r="F26" s="90">
        <v>3862559.78</v>
      </c>
      <c r="G26" s="90">
        <v>97627</v>
      </c>
      <c r="H26" s="90">
        <v>29024737.93</v>
      </c>
      <c r="I26" s="90">
        <v>0</v>
      </c>
      <c r="J26" s="90">
        <v>0</v>
      </c>
      <c r="K26" s="90">
        <v>0</v>
      </c>
      <c r="L26" s="90">
        <v>0</v>
      </c>
      <c r="M26" s="90">
        <v>74593913.6347</v>
      </c>
    </row>
    <row r="27" spans="2:13" s="16" customFormat="1" ht="12.75">
      <c r="B27" s="114" t="s">
        <v>52</v>
      </c>
      <c r="C27" s="88" t="s">
        <v>47</v>
      </c>
      <c r="D27" s="89">
        <v>16322354.999999996</v>
      </c>
      <c r="E27" s="89">
        <v>125800.76999999999</v>
      </c>
      <c r="F27" s="89">
        <v>2577155.950000001</v>
      </c>
      <c r="G27" s="89">
        <v>591886.08</v>
      </c>
      <c r="H27" s="89">
        <v>2499424.87</v>
      </c>
      <c r="I27" s="89">
        <v>0</v>
      </c>
      <c r="J27" s="89">
        <v>0</v>
      </c>
      <c r="K27" s="89">
        <v>121885041.67999999</v>
      </c>
      <c r="L27" s="89">
        <v>0</v>
      </c>
      <c r="M27" s="89">
        <v>144001664.35</v>
      </c>
    </row>
    <row r="28" spans="2:13" s="16" customFormat="1" ht="12.75">
      <c r="B28" s="114"/>
      <c r="C28" s="88" t="s">
        <v>48</v>
      </c>
      <c r="D28" s="89">
        <v>649101.8399999999</v>
      </c>
      <c r="E28" s="89">
        <v>4537661.9</v>
      </c>
      <c r="F28" s="89">
        <v>72956.57999999999</v>
      </c>
      <c r="G28" s="89">
        <v>9157.82</v>
      </c>
      <c r="H28" s="89">
        <v>42043597.11</v>
      </c>
      <c r="I28" s="89">
        <v>0</v>
      </c>
      <c r="J28" s="89">
        <v>0</v>
      </c>
      <c r="K28" s="89">
        <v>2282190.4</v>
      </c>
      <c r="L28" s="89">
        <v>0</v>
      </c>
      <c r="M28" s="89">
        <v>49594665.65</v>
      </c>
    </row>
    <row r="29" spans="2:13" s="16" customFormat="1" ht="12.75">
      <c r="B29" s="114"/>
      <c r="C29" s="88" t="s">
        <v>51</v>
      </c>
      <c r="D29" s="89">
        <v>1884569.38</v>
      </c>
      <c r="E29" s="89">
        <v>6428.8</v>
      </c>
      <c r="F29" s="89">
        <v>321223.69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2212221.87</v>
      </c>
    </row>
    <row r="30" spans="2:13" s="16" customFormat="1" ht="12.75">
      <c r="B30" s="114"/>
      <c r="C30" s="87" t="s">
        <v>49</v>
      </c>
      <c r="D30" s="90">
        <v>18856026.219999995</v>
      </c>
      <c r="E30" s="90">
        <v>4669891.47</v>
      </c>
      <c r="F30" s="90">
        <v>2971336.220000001</v>
      </c>
      <c r="G30" s="90">
        <v>601043.8999999999</v>
      </c>
      <c r="H30" s="90">
        <v>44543021.98</v>
      </c>
      <c r="I30" s="90">
        <v>0</v>
      </c>
      <c r="J30" s="90">
        <v>0</v>
      </c>
      <c r="K30" s="90">
        <v>124167232.08</v>
      </c>
      <c r="L30" s="90">
        <v>0</v>
      </c>
      <c r="M30" s="90">
        <v>195808551.87</v>
      </c>
    </row>
    <row r="31" spans="2:13" s="16" customFormat="1" ht="12.75">
      <c r="B31" s="114" t="s">
        <v>53</v>
      </c>
      <c r="C31" s="88" t="s">
        <v>48</v>
      </c>
      <c r="D31" s="89">
        <v>494736566.46999955</v>
      </c>
      <c r="E31" s="89">
        <v>927895.0909999998</v>
      </c>
      <c r="F31" s="89">
        <v>3072060.2899999986</v>
      </c>
      <c r="G31" s="89">
        <v>776729.32</v>
      </c>
      <c r="H31" s="89">
        <v>36492128.92</v>
      </c>
      <c r="I31" s="89">
        <v>0</v>
      </c>
      <c r="J31" s="89">
        <v>0</v>
      </c>
      <c r="K31" s="89">
        <v>0</v>
      </c>
      <c r="L31" s="89">
        <v>0</v>
      </c>
      <c r="M31" s="89">
        <v>536005380.0909996</v>
      </c>
    </row>
    <row r="32" spans="2:13" s="16" customFormat="1" ht="12.75">
      <c r="B32" s="114"/>
      <c r="C32" s="87" t="s">
        <v>49</v>
      </c>
      <c r="D32" s="90">
        <v>494736566.46999955</v>
      </c>
      <c r="E32" s="90">
        <v>927895.0909999998</v>
      </c>
      <c r="F32" s="90">
        <v>3072060.2899999986</v>
      </c>
      <c r="G32" s="90">
        <v>776729.32</v>
      </c>
      <c r="H32" s="90">
        <v>36492128.92</v>
      </c>
      <c r="I32" s="90">
        <v>0</v>
      </c>
      <c r="J32" s="90">
        <v>0</v>
      </c>
      <c r="K32" s="90">
        <v>0</v>
      </c>
      <c r="L32" s="90">
        <v>0</v>
      </c>
      <c r="M32" s="90">
        <v>536005380.0909996</v>
      </c>
    </row>
    <row r="33" spans="2:13" s="16" customFormat="1" ht="12.75">
      <c r="B33" s="114" t="s">
        <v>54</v>
      </c>
      <c r="C33" s="88" t="s">
        <v>48</v>
      </c>
      <c r="D33" s="89">
        <v>170109308.73</v>
      </c>
      <c r="E33" s="89">
        <v>9315762.075500002</v>
      </c>
      <c r="F33" s="89">
        <v>7347681.3100000005</v>
      </c>
      <c r="G33" s="89">
        <v>1087761.25</v>
      </c>
      <c r="H33" s="89">
        <v>6245932.910000001</v>
      </c>
      <c r="I33" s="89">
        <v>0</v>
      </c>
      <c r="J33" s="89">
        <v>0</v>
      </c>
      <c r="K33" s="89">
        <v>0</v>
      </c>
      <c r="L33" s="89">
        <v>264840.3999999999</v>
      </c>
      <c r="M33" s="89">
        <v>194371286.6755</v>
      </c>
    </row>
    <row r="34" spans="2:13" s="16" customFormat="1" ht="12.75">
      <c r="B34" s="114"/>
      <c r="C34" s="87" t="s">
        <v>49</v>
      </c>
      <c r="D34" s="90">
        <v>170109308.73</v>
      </c>
      <c r="E34" s="90">
        <v>9315762.075500002</v>
      </c>
      <c r="F34" s="90">
        <v>7347681.3100000005</v>
      </c>
      <c r="G34" s="90">
        <v>1087761.25</v>
      </c>
      <c r="H34" s="90">
        <v>6245932.910000001</v>
      </c>
      <c r="I34" s="90">
        <v>0</v>
      </c>
      <c r="J34" s="90">
        <v>0</v>
      </c>
      <c r="K34" s="90">
        <v>0</v>
      </c>
      <c r="L34" s="90">
        <v>264840.3999999999</v>
      </c>
      <c r="M34" s="90">
        <v>194371286.6755</v>
      </c>
    </row>
    <row r="35" spans="2:13" s="16" customFormat="1" ht="12.75">
      <c r="B35" s="114" t="s">
        <v>55</v>
      </c>
      <c r="C35" s="88" t="s">
        <v>48</v>
      </c>
      <c r="D35" s="89">
        <v>7661371.779999999</v>
      </c>
      <c r="E35" s="89">
        <v>45393.841799999995</v>
      </c>
      <c r="F35" s="89">
        <v>119190.74999999997</v>
      </c>
      <c r="G35" s="89">
        <v>10350</v>
      </c>
      <c r="H35" s="89">
        <v>1036000</v>
      </c>
      <c r="I35" s="89">
        <v>0</v>
      </c>
      <c r="J35" s="89">
        <v>0</v>
      </c>
      <c r="K35" s="89">
        <v>0</v>
      </c>
      <c r="L35" s="89">
        <v>0</v>
      </c>
      <c r="M35" s="89">
        <v>8872306.371799998</v>
      </c>
    </row>
    <row r="36" spans="2:13" s="16" customFormat="1" ht="12.75">
      <c r="B36" s="114"/>
      <c r="C36" s="87" t="s">
        <v>49</v>
      </c>
      <c r="D36" s="90">
        <v>7661371.779999999</v>
      </c>
      <c r="E36" s="90">
        <v>45393.841799999995</v>
      </c>
      <c r="F36" s="90">
        <v>119190.74999999997</v>
      </c>
      <c r="G36" s="90">
        <v>10350</v>
      </c>
      <c r="H36" s="90">
        <v>1036000</v>
      </c>
      <c r="I36" s="90">
        <v>0</v>
      </c>
      <c r="J36" s="90">
        <v>0</v>
      </c>
      <c r="K36" s="90">
        <v>0</v>
      </c>
      <c r="L36" s="90">
        <v>0</v>
      </c>
      <c r="M36" s="90">
        <v>8872306.371799998</v>
      </c>
    </row>
    <row r="37" spans="2:13" s="16" customFormat="1" ht="12.75">
      <c r="B37" s="114" t="s">
        <v>56</v>
      </c>
      <c r="C37" s="88" t="s">
        <v>47</v>
      </c>
      <c r="D37" s="89">
        <v>11521148.590000002</v>
      </c>
      <c r="E37" s="89">
        <v>116845.50589999999</v>
      </c>
      <c r="F37" s="89">
        <v>415674.5</v>
      </c>
      <c r="G37" s="89">
        <v>8754.91</v>
      </c>
      <c r="H37" s="89">
        <v>114460.91</v>
      </c>
      <c r="I37" s="89">
        <v>0</v>
      </c>
      <c r="J37" s="89">
        <v>0</v>
      </c>
      <c r="K37" s="89">
        <v>0</v>
      </c>
      <c r="L37" s="89">
        <v>0</v>
      </c>
      <c r="M37" s="89">
        <v>12176884.415900001</v>
      </c>
    </row>
    <row r="38" spans="2:13" s="16" customFormat="1" ht="12.75">
      <c r="B38" s="114"/>
      <c r="C38" s="88" t="s">
        <v>48</v>
      </c>
      <c r="D38" s="89">
        <v>26892852.999999996</v>
      </c>
      <c r="E38" s="89">
        <v>3441158.28</v>
      </c>
      <c r="F38" s="89">
        <v>59751.35</v>
      </c>
      <c r="G38" s="89">
        <v>93000</v>
      </c>
      <c r="H38" s="89">
        <v>9790449.230000002</v>
      </c>
      <c r="I38" s="89">
        <v>0</v>
      </c>
      <c r="J38" s="89">
        <v>0</v>
      </c>
      <c r="K38" s="89">
        <v>0</v>
      </c>
      <c r="L38" s="89">
        <v>0</v>
      </c>
      <c r="M38" s="89">
        <v>40277211.86</v>
      </c>
    </row>
    <row r="39" spans="2:13" s="16" customFormat="1" ht="12.75">
      <c r="B39" s="114"/>
      <c r="C39" s="87" t="s">
        <v>49</v>
      </c>
      <c r="D39" s="90">
        <v>38414001.589999996</v>
      </c>
      <c r="E39" s="90">
        <v>3558003.7859000005</v>
      </c>
      <c r="F39" s="90">
        <v>475425.85</v>
      </c>
      <c r="G39" s="90">
        <v>101754.91</v>
      </c>
      <c r="H39" s="90">
        <v>9904910.140000002</v>
      </c>
      <c r="I39" s="90">
        <v>0</v>
      </c>
      <c r="J39" s="90">
        <v>0</v>
      </c>
      <c r="K39" s="90">
        <v>0</v>
      </c>
      <c r="L39" s="90">
        <v>0</v>
      </c>
      <c r="M39" s="90">
        <v>52454096.2759</v>
      </c>
    </row>
    <row r="40" spans="2:13" s="16" customFormat="1" ht="12.75">
      <c r="B40" s="114" t="s">
        <v>57</v>
      </c>
      <c r="C40" s="88" t="s">
        <v>51</v>
      </c>
      <c r="D40" s="89">
        <v>7216053.620000002</v>
      </c>
      <c r="E40" s="89">
        <v>74889.69509999998</v>
      </c>
      <c r="F40" s="89">
        <v>321457.02999999997</v>
      </c>
      <c r="G40" s="89">
        <v>718128</v>
      </c>
      <c r="H40" s="89">
        <v>129447.43</v>
      </c>
      <c r="I40" s="89">
        <v>0</v>
      </c>
      <c r="J40" s="89">
        <v>0</v>
      </c>
      <c r="K40" s="89">
        <v>0</v>
      </c>
      <c r="L40" s="89">
        <v>0</v>
      </c>
      <c r="M40" s="89">
        <v>8459975.775100002</v>
      </c>
    </row>
    <row r="41" spans="2:13" s="16" customFormat="1" ht="12.75">
      <c r="B41" s="114"/>
      <c r="C41" s="87" t="s">
        <v>49</v>
      </c>
      <c r="D41" s="90">
        <v>7216053.620000002</v>
      </c>
      <c r="E41" s="90">
        <v>74889.69509999998</v>
      </c>
      <c r="F41" s="90">
        <v>321457.02999999997</v>
      </c>
      <c r="G41" s="90">
        <v>718128</v>
      </c>
      <c r="H41" s="90">
        <v>129447.43</v>
      </c>
      <c r="I41" s="90">
        <v>0</v>
      </c>
      <c r="J41" s="90">
        <v>0</v>
      </c>
      <c r="K41" s="90">
        <v>0</v>
      </c>
      <c r="L41" s="90">
        <v>0</v>
      </c>
      <c r="M41" s="90">
        <v>8459975.775100002</v>
      </c>
    </row>
    <row r="42" spans="2:13" s="16" customFormat="1" ht="12.75">
      <c r="B42" s="114" t="s">
        <v>58</v>
      </c>
      <c r="C42" s="88" t="s">
        <v>47</v>
      </c>
      <c r="D42" s="89">
        <v>14084727.879999992</v>
      </c>
      <c r="E42" s="89">
        <v>714993.8122</v>
      </c>
      <c r="F42" s="89">
        <v>2704313.2</v>
      </c>
      <c r="G42" s="89">
        <v>92205.1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17596239.992199995</v>
      </c>
    </row>
    <row r="43" spans="2:13" s="16" customFormat="1" ht="12.75">
      <c r="B43" s="114"/>
      <c r="C43" s="88" t="s">
        <v>48</v>
      </c>
      <c r="D43" s="89">
        <v>8667895.469999999</v>
      </c>
      <c r="E43" s="89">
        <v>44336.23</v>
      </c>
      <c r="F43" s="89">
        <v>279824.77</v>
      </c>
      <c r="G43" s="89">
        <v>3700</v>
      </c>
      <c r="H43" s="89">
        <v>100000</v>
      </c>
      <c r="I43" s="89">
        <v>0</v>
      </c>
      <c r="J43" s="89">
        <v>0</v>
      </c>
      <c r="K43" s="89">
        <v>0</v>
      </c>
      <c r="L43" s="89">
        <v>4987620.75</v>
      </c>
      <c r="M43" s="89">
        <v>14083377.219999999</v>
      </c>
    </row>
    <row r="44" spans="2:13" s="16" customFormat="1" ht="12.75">
      <c r="B44" s="114"/>
      <c r="C44" s="88" t="s">
        <v>51</v>
      </c>
      <c r="D44" s="89">
        <v>2109775.1</v>
      </c>
      <c r="E44" s="89">
        <v>49419.62000000001</v>
      </c>
      <c r="F44" s="89">
        <v>1561304.83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3720499.55</v>
      </c>
    </row>
    <row r="45" spans="2:13" s="16" customFormat="1" ht="12.75">
      <c r="B45" s="114"/>
      <c r="C45" s="87" t="s">
        <v>49</v>
      </c>
      <c r="D45" s="90">
        <v>24862398.44999999</v>
      </c>
      <c r="E45" s="90">
        <v>808749.6622</v>
      </c>
      <c r="F45" s="90">
        <v>4545442.800000001</v>
      </c>
      <c r="G45" s="90">
        <v>95905.1</v>
      </c>
      <c r="H45" s="90">
        <v>100000</v>
      </c>
      <c r="I45" s="90">
        <v>0</v>
      </c>
      <c r="J45" s="90">
        <v>0</v>
      </c>
      <c r="K45" s="90">
        <v>0</v>
      </c>
      <c r="L45" s="90">
        <v>4987620.75</v>
      </c>
      <c r="M45" s="90">
        <v>35400116.7622</v>
      </c>
    </row>
    <row r="46" spans="2:13" s="16" customFormat="1" ht="12.75">
      <c r="B46" s="114" t="s">
        <v>59</v>
      </c>
      <c r="C46" s="88" t="s">
        <v>47</v>
      </c>
      <c r="D46" s="89">
        <v>3742540.0799999996</v>
      </c>
      <c r="E46" s="89">
        <v>9824.539999999999</v>
      </c>
      <c r="F46" s="89">
        <v>37501.79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3789866.4099999997</v>
      </c>
    </row>
    <row r="47" spans="2:13" s="16" customFormat="1" ht="12.75">
      <c r="B47" s="114"/>
      <c r="C47" s="87" t="s">
        <v>49</v>
      </c>
      <c r="D47" s="90">
        <v>3742540.0799999996</v>
      </c>
      <c r="E47" s="90">
        <v>9824.539999999999</v>
      </c>
      <c r="F47" s="90">
        <v>37501.79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3789866.4099999997</v>
      </c>
    </row>
    <row r="48" spans="2:13" s="16" customFormat="1" ht="12.75">
      <c r="B48" s="114" t="s">
        <v>60</v>
      </c>
      <c r="C48" s="88" t="s">
        <v>47</v>
      </c>
      <c r="D48" s="89">
        <v>1209472.68</v>
      </c>
      <c r="E48" s="89">
        <v>21942</v>
      </c>
      <c r="F48" s="89">
        <v>86781.45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1318196.13</v>
      </c>
    </row>
    <row r="49" spans="2:13" s="16" customFormat="1" ht="12.75">
      <c r="B49" s="114"/>
      <c r="C49" s="88" t="s">
        <v>51</v>
      </c>
      <c r="D49" s="89">
        <v>6255286.419999998</v>
      </c>
      <c r="E49" s="89">
        <v>218860.25000000003</v>
      </c>
      <c r="F49" s="89">
        <v>740394.55</v>
      </c>
      <c r="G49" s="89">
        <v>258440.00000000003</v>
      </c>
      <c r="H49" s="89">
        <v>297394.71</v>
      </c>
      <c r="I49" s="89">
        <v>0</v>
      </c>
      <c r="J49" s="89">
        <v>0</v>
      </c>
      <c r="K49" s="89">
        <v>0</v>
      </c>
      <c r="L49" s="89">
        <v>0</v>
      </c>
      <c r="M49" s="89">
        <v>7770375.929999998</v>
      </c>
    </row>
    <row r="50" spans="2:13" s="16" customFormat="1" ht="12.75">
      <c r="B50" s="114"/>
      <c r="C50" s="87" t="s">
        <v>49</v>
      </c>
      <c r="D50" s="90">
        <v>7464759.099999998</v>
      </c>
      <c r="E50" s="90">
        <v>240802.25000000003</v>
      </c>
      <c r="F50" s="90">
        <v>827175.9999999999</v>
      </c>
      <c r="G50" s="90">
        <v>258440.00000000003</v>
      </c>
      <c r="H50" s="90">
        <v>297394.71</v>
      </c>
      <c r="I50" s="90">
        <v>0</v>
      </c>
      <c r="J50" s="90">
        <v>0</v>
      </c>
      <c r="K50" s="90">
        <v>0</v>
      </c>
      <c r="L50" s="90">
        <v>0</v>
      </c>
      <c r="M50" s="90">
        <v>9088572.059999999</v>
      </c>
    </row>
    <row r="51" spans="2:13" s="16" customFormat="1" ht="12.75">
      <c r="B51" s="114" t="s">
        <v>61</v>
      </c>
      <c r="C51" s="88" t="s">
        <v>51</v>
      </c>
      <c r="D51" s="89">
        <v>2673085.29</v>
      </c>
      <c r="E51" s="89">
        <v>40947.9975</v>
      </c>
      <c r="F51" s="89">
        <v>113645.39</v>
      </c>
      <c r="G51" s="89">
        <v>14990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2842668.6775</v>
      </c>
    </row>
    <row r="52" spans="2:13" s="16" customFormat="1" ht="12.75">
      <c r="B52" s="114"/>
      <c r="C52" s="87" t="s">
        <v>49</v>
      </c>
      <c r="D52" s="90">
        <v>2673085.29</v>
      </c>
      <c r="E52" s="90">
        <v>40947.9975</v>
      </c>
      <c r="F52" s="90">
        <v>113645.39</v>
      </c>
      <c r="G52" s="90">
        <v>14990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2842668.6775</v>
      </c>
    </row>
    <row r="53" spans="2:13" s="16" customFormat="1" ht="12.75">
      <c r="B53" s="114" t="s">
        <v>62</v>
      </c>
      <c r="C53" s="88" t="s">
        <v>47</v>
      </c>
      <c r="D53" s="89">
        <v>3209646.19</v>
      </c>
      <c r="E53" s="89">
        <v>5000.02</v>
      </c>
      <c r="F53" s="89">
        <v>10576.69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3225222.9</v>
      </c>
    </row>
    <row r="54" spans="2:13" s="42" customFormat="1" ht="12.75">
      <c r="B54" s="114"/>
      <c r="C54" s="87" t="s">
        <v>49</v>
      </c>
      <c r="D54" s="90">
        <v>3209646.19</v>
      </c>
      <c r="E54" s="90">
        <v>5000.02</v>
      </c>
      <c r="F54" s="90">
        <v>10576.69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3225222.9</v>
      </c>
    </row>
    <row r="55" spans="2:13" s="16" customFormat="1" ht="12.75">
      <c r="B55" s="114" t="s">
        <v>63</v>
      </c>
      <c r="C55" s="88" t="s">
        <v>47</v>
      </c>
      <c r="D55" s="89">
        <v>816602.05</v>
      </c>
      <c r="E55" s="89">
        <v>0</v>
      </c>
      <c r="F55" s="89">
        <v>2001.52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818603.57</v>
      </c>
    </row>
    <row r="56" spans="2:13" s="16" customFormat="1" ht="12.75">
      <c r="B56" s="114"/>
      <c r="C56" s="88" t="s">
        <v>48</v>
      </c>
      <c r="D56" s="89">
        <v>0</v>
      </c>
      <c r="E56" s="89">
        <v>0</v>
      </c>
      <c r="F56" s="89">
        <v>0</v>
      </c>
      <c r="G56" s="89">
        <v>0</v>
      </c>
      <c r="H56" s="89">
        <v>6332738.71</v>
      </c>
      <c r="I56" s="89">
        <v>0</v>
      </c>
      <c r="J56" s="89">
        <v>0</v>
      </c>
      <c r="K56" s="89">
        <v>0</v>
      </c>
      <c r="L56" s="89">
        <v>0</v>
      </c>
      <c r="M56" s="89">
        <v>6332738.71</v>
      </c>
    </row>
    <row r="57" spans="2:13" s="42" customFormat="1" ht="12.75">
      <c r="B57" s="114"/>
      <c r="C57" s="87" t="s">
        <v>49</v>
      </c>
      <c r="D57" s="90">
        <v>816602.05</v>
      </c>
      <c r="E57" s="90">
        <v>0</v>
      </c>
      <c r="F57" s="90">
        <v>2001.52</v>
      </c>
      <c r="G57" s="90">
        <v>0</v>
      </c>
      <c r="H57" s="90">
        <v>6332738.71</v>
      </c>
      <c r="I57" s="90">
        <v>0</v>
      </c>
      <c r="J57" s="90">
        <v>0</v>
      </c>
      <c r="K57" s="90">
        <v>0</v>
      </c>
      <c r="L57" s="90">
        <v>0</v>
      </c>
      <c r="M57" s="90">
        <v>7151342.28</v>
      </c>
    </row>
    <row r="58" spans="2:13" s="16" customFormat="1" ht="12.75">
      <c r="B58" s="114" t="s">
        <v>64</v>
      </c>
      <c r="C58" s="88" t="s">
        <v>47</v>
      </c>
      <c r="D58" s="89">
        <v>0</v>
      </c>
      <c r="E58" s="89">
        <v>44789.21000000001</v>
      </c>
      <c r="F58" s="89">
        <v>161342.85</v>
      </c>
      <c r="G58" s="89">
        <v>19719</v>
      </c>
      <c r="H58" s="89">
        <v>147963.19</v>
      </c>
      <c r="I58" s="89">
        <v>0</v>
      </c>
      <c r="J58" s="89">
        <v>0</v>
      </c>
      <c r="K58" s="89">
        <v>0</v>
      </c>
      <c r="L58" s="89">
        <v>0</v>
      </c>
      <c r="M58" s="89">
        <v>373814.25</v>
      </c>
    </row>
    <row r="59" spans="2:13" s="16" customFormat="1" ht="12.75">
      <c r="B59" s="114"/>
      <c r="C59" s="88" t="s">
        <v>51</v>
      </c>
      <c r="D59" s="89">
        <v>4652232.29</v>
      </c>
      <c r="E59" s="89">
        <v>95149.34</v>
      </c>
      <c r="F59" s="89">
        <v>197769.71999999997</v>
      </c>
      <c r="G59" s="89">
        <v>8460.32</v>
      </c>
      <c r="H59" s="89">
        <v>0</v>
      </c>
      <c r="I59" s="89">
        <v>0</v>
      </c>
      <c r="J59" s="89">
        <v>0</v>
      </c>
      <c r="K59" s="89">
        <v>0</v>
      </c>
      <c r="L59" s="89">
        <v>589000</v>
      </c>
      <c r="M59" s="89">
        <v>5542611.67</v>
      </c>
    </row>
    <row r="60" spans="2:13" s="42" customFormat="1" ht="12.75">
      <c r="B60" s="114"/>
      <c r="C60" s="87" t="s">
        <v>49</v>
      </c>
      <c r="D60" s="90">
        <v>4652232.29</v>
      </c>
      <c r="E60" s="90">
        <v>139938.55</v>
      </c>
      <c r="F60" s="90">
        <v>359112.56999999995</v>
      </c>
      <c r="G60" s="90">
        <v>28179.32</v>
      </c>
      <c r="H60" s="90">
        <v>147963.19</v>
      </c>
      <c r="I60" s="90">
        <v>0</v>
      </c>
      <c r="J60" s="90">
        <v>0</v>
      </c>
      <c r="K60" s="90">
        <v>0</v>
      </c>
      <c r="L60" s="90">
        <v>589000</v>
      </c>
      <c r="M60" s="90">
        <v>5916425.920000001</v>
      </c>
    </row>
    <row r="61" spans="2:13" s="16" customFormat="1" ht="12.75">
      <c r="B61" s="114" t="s">
        <v>65</v>
      </c>
      <c r="C61" s="88" t="s">
        <v>48</v>
      </c>
      <c r="D61" s="89">
        <v>846490.78</v>
      </c>
      <c r="E61" s="89">
        <v>0</v>
      </c>
      <c r="F61" s="89">
        <v>271798.23</v>
      </c>
      <c r="G61" s="89">
        <v>4480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1122769.01</v>
      </c>
    </row>
    <row r="62" spans="2:13" s="42" customFormat="1" ht="12.75">
      <c r="B62" s="114"/>
      <c r="C62" s="87" t="s">
        <v>49</v>
      </c>
      <c r="D62" s="90">
        <v>846490.78</v>
      </c>
      <c r="E62" s="90">
        <v>0</v>
      </c>
      <c r="F62" s="90">
        <v>271798.23</v>
      </c>
      <c r="G62" s="90">
        <v>4480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1122769.01</v>
      </c>
    </row>
    <row r="63" spans="2:13" s="16" customFormat="1" ht="12.75">
      <c r="B63" s="114" t="s">
        <v>66</v>
      </c>
      <c r="C63" s="88" t="s">
        <v>51</v>
      </c>
      <c r="D63" s="89">
        <v>890509.17</v>
      </c>
      <c r="E63" s="89">
        <v>5680</v>
      </c>
      <c r="F63" s="89">
        <v>72497.6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968686.7699999999</v>
      </c>
    </row>
    <row r="64" spans="2:13" s="42" customFormat="1" ht="12.75">
      <c r="B64" s="114"/>
      <c r="C64" s="87" t="s">
        <v>49</v>
      </c>
      <c r="D64" s="90">
        <v>890509.17</v>
      </c>
      <c r="E64" s="90">
        <v>5680</v>
      </c>
      <c r="F64" s="90">
        <v>72497.6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968686.7699999999</v>
      </c>
    </row>
    <row r="65" spans="2:13" s="16" customFormat="1" ht="12.75">
      <c r="B65" s="114" t="s">
        <v>67</v>
      </c>
      <c r="C65" s="88" t="s">
        <v>48</v>
      </c>
      <c r="D65" s="89">
        <v>1059007.56</v>
      </c>
      <c r="E65" s="89">
        <v>16630.1966</v>
      </c>
      <c r="F65" s="89">
        <v>146068.22</v>
      </c>
      <c r="G65" s="89">
        <v>3889.28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1225595.2566</v>
      </c>
    </row>
    <row r="66" spans="2:13" s="42" customFormat="1" ht="12.75">
      <c r="B66" s="114"/>
      <c r="C66" s="87" t="s">
        <v>49</v>
      </c>
      <c r="D66" s="90">
        <v>1059007.56</v>
      </c>
      <c r="E66" s="90">
        <v>16630.1966</v>
      </c>
      <c r="F66" s="90">
        <v>146068.22</v>
      </c>
      <c r="G66" s="90">
        <v>3889.28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1225595.2566</v>
      </c>
    </row>
    <row r="67" spans="2:13" s="16" customFormat="1" ht="12.75">
      <c r="B67" s="114" t="s">
        <v>68</v>
      </c>
      <c r="C67" s="88" t="s">
        <v>47</v>
      </c>
      <c r="D67" s="89">
        <v>0</v>
      </c>
      <c r="E67" s="89">
        <v>5840</v>
      </c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5840</v>
      </c>
    </row>
    <row r="68" spans="2:13" s="16" customFormat="1" ht="12.75">
      <c r="B68" s="114"/>
      <c r="C68" s="88" t="s">
        <v>48</v>
      </c>
      <c r="D68" s="89">
        <v>3864736.88</v>
      </c>
      <c r="E68" s="89">
        <v>91289.48</v>
      </c>
      <c r="F68" s="89">
        <v>62116.78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4018143.1399999997</v>
      </c>
    </row>
    <row r="69" spans="2:13" s="16" customFormat="1" ht="12.75">
      <c r="B69" s="114"/>
      <c r="C69" s="88" t="s">
        <v>69</v>
      </c>
      <c r="D69" s="89">
        <v>160802932.58999982</v>
      </c>
      <c r="E69" s="89">
        <v>3394991.7299999986</v>
      </c>
      <c r="F69" s="89">
        <v>2471464.930000001</v>
      </c>
      <c r="G69" s="89">
        <v>922659.43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167592048.67999983</v>
      </c>
    </row>
    <row r="70" spans="2:13" s="16" customFormat="1" ht="12.75">
      <c r="B70" s="114"/>
      <c r="C70" s="88" t="s">
        <v>51</v>
      </c>
      <c r="D70" s="89">
        <v>3048245.8</v>
      </c>
      <c r="E70" s="89">
        <v>130963.69</v>
      </c>
      <c r="F70" s="89">
        <v>42011.92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3221221.4099999997</v>
      </c>
    </row>
    <row r="71" spans="2:13" s="42" customFormat="1" ht="12.75">
      <c r="B71" s="114"/>
      <c r="C71" s="87" t="s">
        <v>49</v>
      </c>
      <c r="D71" s="90">
        <v>167715915.26999983</v>
      </c>
      <c r="E71" s="90">
        <v>3623084.8999999985</v>
      </c>
      <c r="F71" s="90">
        <v>2575593.630000001</v>
      </c>
      <c r="G71" s="90">
        <v>922659.43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174837253.22999984</v>
      </c>
    </row>
    <row r="72" spans="2:13" s="16" customFormat="1" ht="12.75">
      <c r="B72" s="114" t="s">
        <v>70</v>
      </c>
      <c r="C72" s="88" t="s">
        <v>47</v>
      </c>
      <c r="D72" s="89">
        <v>19947071.640000004</v>
      </c>
      <c r="E72" s="89">
        <v>218766.326</v>
      </c>
      <c r="F72" s="89">
        <v>263085.31000000006</v>
      </c>
      <c r="G72" s="89">
        <v>39221.68</v>
      </c>
      <c r="H72" s="89">
        <v>0</v>
      </c>
      <c r="I72" s="89">
        <v>0</v>
      </c>
      <c r="J72" s="89">
        <v>0</v>
      </c>
      <c r="K72" s="89">
        <v>0</v>
      </c>
      <c r="L72" s="89">
        <v>6140727.399999999</v>
      </c>
      <c r="M72" s="89">
        <v>26608872.356000002</v>
      </c>
    </row>
    <row r="73" spans="2:13" s="16" customFormat="1" ht="12.75">
      <c r="B73" s="114"/>
      <c r="C73" s="88" t="s">
        <v>48</v>
      </c>
      <c r="D73" s="89">
        <v>0</v>
      </c>
      <c r="E73" s="89">
        <v>0</v>
      </c>
      <c r="F73" s="89">
        <v>357908.98</v>
      </c>
      <c r="G73" s="89">
        <v>0</v>
      </c>
      <c r="H73" s="89">
        <v>0</v>
      </c>
      <c r="I73" s="89">
        <v>12011013.65</v>
      </c>
      <c r="J73" s="89">
        <v>0</v>
      </c>
      <c r="K73" s="89">
        <v>0</v>
      </c>
      <c r="L73" s="89">
        <v>5557820.200000003</v>
      </c>
      <c r="M73" s="89">
        <v>17926742.830000006</v>
      </c>
    </row>
    <row r="74" spans="2:13" s="16" customFormat="1" ht="12.75">
      <c r="B74" s="114"/>
      <c r="C74" s="88" t="s">
        <v>51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200610.43</v>
      </c>
      <c r="J74" s="89">
        <v>0</v>
      </c>
      <c r="K74" s="89">
        <v>0</v>
      </c>
      <c r="L74" s="89">
        <v>0</v>
      </c>
      <c r="M74" s="89">
        <v>200610.43</v>
      </c>
    </row>
    <row r="75" spans="2:13" s="42" customFormat="1" ht="12.75">
      <c r="B75" s="114"/>
      <c r="C75" s="87" t="s">
        <v>49</v>
      </c>
      <c r="D75" s="90">
        <v>19947071.640000004</v>
      </c>
      <c r="E75" s="90">
        <v>218766.326</v>
      </c>
      <c r="F75" s="90">
        <v>620994.29</v>
      </c>
      <c r="G75" s="90">
        <v>39221.68</v>
      </c>
      <c r="H75" s="90">
        <v>0</v>
      </c>
      <c r="I75" s="90">
        <v>12211624.08</v>
      </c>
      <c r="J75" s="90">
        <v>0</v>
      </c>
      <c r="K75" s="90">
        <v>0</v>
      </c>
      <c r="L75" s="90">
        <v>11698547.600000001</v>
      </c>
      <c r="M75" s="90">
        <v>44736225.616000004</v>
      </c>
    </row>
    <row r="76" spans="2:13" s="16" customFormat="1" ht="12.75">
      <c r="B76" s="114" t="s">
        <v>71</v>
      </c>
      <c r="C76" s="88" t="s">
        <v>47</v>
      </c>
      <c r="D76" s="89">
        <v>7654364.159999998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10748450.399999999</v>
      </c>
      <c r="L76" s="89">
        <v>0</v>
      </c>
      <c r="M76" s="89">
        <v>18402814.559999995</v>
      </c>
    </row>
    <row r="77" spans="2:13" s="42" customFormat="1" ht="12.75">
      <c r="B77" s="114"/>
      <c r="C77" s="87" t="s">
        <v>49</v>
      </c>
      <c r="D77" s="90">
        <v>7654364.159999998</v>
      </c>
      <c r="E77" s="90">
        <v>0</v>
      </c>
      <c r="F77" s="90">
        <v>0</v>
      </c>
      <c r="G77" s="90">
        <v>0</v>
      </c>
      <c r="H77" s="90">
        <v>0</v>
      </c>
      <c r="I77" s="90">
        <v>0</v>
      </c>
      <c r="J77" s="90">
        <v>0</v>
      </c>
      <c r="K77" s="90">
        <v>10748450.399999999</v>
      </c>
      <c r="L77" s="90">
        <v>0</v>
      </c>
      <c r="M77" s="90">
        <v>18402814.559999995</v>
      </c>
    </row>
    <row r="78" spans="2:13" s="16" customFormat="1" ht="12.75">
      <c r="B78" s="114" t="s">
        <v>72</v>
      </c>
      <c r="C78" s="88" t="s">
        <v>48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89">
        <v>0</v>
      </c>
      <c r="K78" s="89">
        <v>10921459.84</v>
      </c>
      <c r="L78" s="89">
        <v>0</v>
      </c>
      <c r="M78" s="89">
        <v>10921459.84</v>
      </c>
    </row>
    <row r="79" spans="2:13" s="42" customFormat="1" ht="12.75">
      <c r="B79" s="114"/>
      <c r="C79" s="87" t="s">
        <v>49</v>
      </c>
      <c r="D79" s="90">
        <v>0</v>
      </c>
      <c r="E79" s="90">
        <v>0</v>
      </c>
      <c r="F79" s="90">
        <v>0</v>
      </c>
      <c r="G79" s="90">
        <v>0</v>
      </c>
      <c r="H79" s="90">
        <v>0</v>
      </c>
      <c r="I79" s="90">
        <v>0</v>
      </c>
      <c r="J79" s="90">
        <v>0</v>
      </c>
      <c r="K79" s="90">
        <v>10921459.84</v>
      </c>
      <c r="L79" s="90">
        <v>0</v>
      </c>
      <c r="M79" s="90">
        <v>10921459.84</v>
      </c>
    </row>
    <row r="80" spans="2:13" s="16" customFormat="1" ht="12.75">
      <c r="B80" s="114" t="s">
        <v>73</v>
      </c>
      <c r="C80" s="88" t="s">
        <v>47</v>
      </c>
      <c r="D80" s="89">
        <v>0</v>
      </c>
      <c r="E80" s="89">
        <v>0</v>
      </c>
      <c r="F80" s="89">
        <v>0</v>
      </c>
      <c r="G80" s="89">
        <v>0</v>
      </c>
      <c r="H80" s="89">
        <v>329149498.3099999</v>
      </c>
      <c r="I80" s="89">
        <v>0</v>
      </c>
      <c r="J80" s="89">
        <v>0</v>
      </c>
      <c r="K80" s="89">
        <v>0</v>
      </c>
      <c r="L80" s="89">
        <v>0</v>
      </c>
      <c r="M80" s="89">
        <v>329149498.3099999</v>
      </c>
    </row>
    <row r="81" spans="2:13" s="42" customFormat="1" ht="12.75">
      <c r="B81" s="114"/>
      <c r="C81" s="87" t="s">
        <v>49</v>
      </c>
      <c r="D81" s="90">
        <v>0</v>
      </c>
      <c r="E81" s="90">
        <v>0</v>
      </c>
      <c r="F81" s="90">
        <v>0</v>
      </c>
      <c r="G81" s="90">
        <v>0</v>
      </c>
      <c r="H81" s="90">
        <v>329149498.3099999</v>
      </c>
      <c r="I81" s="90">
        <v>0</v>
      </c>
      <c r="J81" s="90">
        <v>0</v>
      </c>
      <c r="K81" s="90">
        <v>0</v>
      </c>
      <c r="L81" s="90">
        <v>0</v>
      </c>
      <c r="M81" s="90">
        <v>329149498.3099999</v>
      </c>
    </row>
    <row r="82" spans="2:13" s="16" customFormat="1" ht="12.75">
      <c r="B82" s="114" t="s">
        <v>74</v>
      </c>
      <c r="C82" s="88" t="s">
        <v>75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89">
        <v>20320110.520000003</v>
      </c>
      <c r="K82" s="89">
        <v>0</v>
      </c>
      <c r="L82" s="89">
        <v>0</v>
      </c>
      <c r="M82" s="89">
        <v>20320110.520000003</v>
      </c>
    </row>
    <row r="83" spans="2:13" s="42" customFormat="1" ht="12.75">
      <c r="B83" s="114"/>
      <c r="C83" s="87" t="s">
        <v>49</v>
      </c>
      <c r="D83" s="90">
        <v>0</v>
      </c>
      <c r="E83" s="90">
        <v>0</v>
      </c>
      <c r="F83" s="90">
        <v>0</v>
      </c>
      <c r="G83" s="90">
        <v>0</v>
      </c>
      <c r="H83" s="90">
        <v>0</v>
      </c>
      <c r="I83" s="90">
        <v>0</v>
      </c>
      <c r="J83" s="90">
        <v>20320110.520000003</v>
      </c>
      <c r="K83" s="90">
        <v>0</v>
      </c>
      <c r="L83" s="90">
        <v>0</v>
      </c>
      <c r="M83" s="90">
        <v>20320110.520000003</v>
      </c>
    </row>
    <row r="84" spans="2:13" s="42" customFormat="1" ht="12.75">
      <c r="B84" s="87" t="s">
        <v>35</v>
      </c>
      <c r="C84" s="87"/>
      <c r="D84" s="90">
        <v>1040815082.1599991</v>
      </c>
      <c r="E84" s="90">
        <v>24022087.8763</v>
      </c>
      <c r="F84" s="90">
        <v>28324129.480000008</v>
      </c>
      <c r="G84" s="90">
        <v>4924437.1899999995</v>
      </c>
      <c r="H84" s="90">
        <v>463640020.2299999</v>
      </c>
      <c r="I84" s="90">
        <v>12211624.08</v>
      </c>
      <c r="J84" s="90">
        <v>20320110.520000003</v>
      </c>
      <c r="K84" s="90">
        <v>145837142.32</v>
      </c>
      <c r="L84" s="90">
        <v>17540008.750000004</v>
      </c>
      <c r="M84" s="90">
        <v>1757634642.6062987</v>
      </c>
    </row>
    <row r="85" spans="1:13" ht="12.75">
      <c r="A85"/>
      <c r="B85" s="44" t="s">
        <v>76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</row>
    <row r="86" ht="11.25">
      <c r="B86" s="44" t="s">
        <v>115</v>
      </c>
    </row>
  </sheetData>
  <sheetProtection selectLockedCells="1" selectUnlockedCells="1"/>
  <mergeCells count="30">
    <mergeCell ref="B67:B71"/>
    <mergeCell ref="B72:B75"/>
    <mergeCell ref="B76:B77"/>
    <mergeCell ref="B78:B79"/>
    <mergeCell ref="B80:B81"/>
    <mergeCell ref="B82:B83"/>
    <mergeCell ref="B53:B54"/>
    <mergeCell ref="B55:B57"/>
    <mergeCell ref="B58:B60"/>
    <mergeCell ref="B61:B62"/>
    <mergeCell ref="B63:B64"/>
    <mergeCell ref="B65:B66"/>
    <mergeCell ref="B37:B39"/>
    <mergeCell ref="B40:B41"/>
    <mergeCell ref="B42:B45"/>
    <mergeCell ref="B46:B47"/>
    <mergeCell ref="B48:B50"/>
    <mergeCell ref="B51:B52"/>
    <mergeCell ref="B20:B22"/>
    <mergeCell ref="B23:B26"/>
    <mergeCell ref="B27:B30"/>
    <mergeCell ref="B31:B32"/>
    <mergeCell ref="B33:B34"/>
    <mergeCell ref="B35:B36"/>
    <mergeCell ref="B13:M13"/>
    <mergeCell ref="B14:M14"/>
    <mergeCell ref="B18:B19"/>
    <mergeCell ref="C18:C19"/>
    <mergeCell ref="D18:L18"/>
    <mergeCell ref="M18:M19"/>
  </mergeCells>
  <printOptions/>
  <pageMargins left="0.45902777777777776" right="0.7875" top="0.39444444444444443" bottom="0.2798611111111111" header="0.22777777777777777" footer="0.15486111111111112"/>
  <pageSetup horizontalDpi="300" verticalDpi="300" orientation="landscape" paperSize="5" scale="80"/>
  <headerFooter alignWithMargins="0">
    <oddHeader>&amp;R&amp;"Times New Roman,Normal"&amp;12"2017-Año de las Energías Renovables"</oddHeader>
    <oddFooter>&amp;C&amp;"Arial,Cursiva"&amp;9"Las Islas Malvinas, Georgias y Sandwich del Sur son y serán Argentinas"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="85" zoomScaleNormal="85" zoomScalePageLayoutView="0" workbookViewId="0" topLeftCell="A4">
      <selection activeCell="A12" sqref="A12"/>
    </sheetView>
  </sheetViews>
  <sheetFormatPr defaultColWidth="11.57421875" defaultRowHeight="12.75"/>
  <cols>
    <col min="1" max="1" width="48.57421875" style="46" customWidth="1"/>
    <col min="2" max="2" width="1.8515625" style="46" customWidth="1"/>
    <col min="3" max="3" width="65.140625" style="46" customWidth="1"/>
    <col min="4" max="4" width="18.00390625" style="46" customWidth="1"/>
    <col min="5" max="5" width="13.00390625" style="91" customWidth="1"/>
    <col min="6" max="6" width="14.140625" style="46" customWidth="1"/>
    <col min="7" max="10" width="11.57421875" style="46" customWidth="1"/>
    <col min="11" max="11" width="13.140625" style="46" customWidth="1"/>
    <col min="12" max="12" width="13.28125" style="46" customWidth="1"/>
    <col min="13" max="16384" width="11.57421875" style="46" customWidth="1"/>
  </cols>
  <sheetData>
    <row r="1" spans="1:9" ht="13.5">
      <c r="A1" s="47"/>
      <c r="B1" s="47"/>
      <c r="C1" s="47"/>
      <c r="D1" s="47"/>
      <c r="E1" s="92"/>
      <c r="F1" s="48"/>
      <c r="G1" s="48"/>
      <c r="H1" s="48"/>
      <c r="I1" s="48"/>
    </row>
    <row r="2" spans="1:9" ht="13.5">
      <c r="A2" s="47"/>
      <c r="E2" s="49"/>
      <c r="F2" s="48"/>
      <c r="G2" s="48"/>
      <c r="H2" s="48"/>
      <c r="I2" s="48"/>
    </row>
    <row r="3" spans="1:9" ht="13.5">
      <c r="A3" s="47"/>
      <c r="B3" s="47"/>
      <c r="C3" s="47"/>
      <c r="D3" s="50"/>
      <c r="E3" s="92"/>
      <c r="F3" s="48"/>
      <c r="G3" s="48"/>
      <c r="H3" s="48"/>
      <c r="I3" s="48"/>
    </row>
    <row r="4" spans="1:9" ht="13.5">
      <c r="A4" s="47"/>
      <c r="B4" s="47"/>
      <c r="C4" s="47"/>
      <c r="D4" s="47"/>
      <c r="E4" s="92"/>
      <c r="F4" s="48"/>
      <c r="G4" s="48"/>
      <c r="H4" s="48"/>
      <c r="I4" s="48"/>
    </row>
    <row r="5" spans="1:9" ht="13.5">
      <c r="A5" s="47"/>
      <c r="B5" s="47"/>
      <c r="C5" s="47"/>
      <c r="D5" s="47"/>
      <c r="E5" s="92"/>
      <c r="F5" s="48"/>
      <c r="G5" s="48"/>
      <c r="H5" s="48"/>
      <c r="I5" s="48"/>
    </row>
    <row r="6" spans="1:9" ht="13.5">
      <c r="A6" s="47"/>
      <c r="B6" s="47"/>
      <c r="C6" s="47"/>
      <c r="D6" s="47"/>
      <c r="E6" s="92"/>
      <c r="F6" s="48"/>
      <c r="G6" s="48"/>
      <c r="H6" s="48"/>
      <c r="I6" s="48"/>
    </row>
    <row r="7" spans="1:9" ht="13.5">
      <c r="A7" s="27" t="s">
        <v>78</v>
      </c>
      <c r="B7" s="47"/>
      <c r="C7" s="47"/>
      <c r="D7" s="47"/>
      <c r="E7" s="92"/>
      <c r="F7" s="48"/>
      <c r="G7" s="48"/>
      <c r="H7" s="48"/>
      <c r="I7" s="48"/>
    </row>
    <row r="8" spans="1:9" ht="13.5">
      <c r="A8" s="27" t="s">
        <v>79</v>
      </c>
      <c r="B8" s="47"/>
      <c r="C8" s="47"/>
      <c r="D8" s="47"/>
      <c r="E8" s="92"/>
      <c r="F8" s="48"/>
      <c r="G8" s="48"/>
      <c r="H8" s="48"/>
      <c r="I8" s="48"/>
    </row>
    <row r="9" spans="1:9" ht="13.5">
      <c r="A9" s="27" t="s">
        <v>80</v>
      </c>
      <c r="B9" s="47"/>
      <c r="C9" s="47"/>
      <c r="D9" s="47"/>
      <c r="E9" s="92"/>
      <c r="F9" s="48"/>
      <c r="G9" s="48"/>
      <c r="H9" s="48"/>
      <c r="I9" s="48"/>
    </row>
    <row r="10" spans="1:9" ht="13.5">
      <c r="A10" s="27" t="s">
        <v>81</v>
      </c>
      <c r="B10" s="47"/>
      <c r="C10" s="47"/>
      <c r="D10" s="47"/>
      <c r="E10" s="92"/>
      <c r="F10" s="48"/>
      <c r="G10" s="48"/>
      <c r="H10" s="48"/>
      <c r="I10" s="48"/>
    </row>
    <row r="11" spans="1:9" ht="13.5">
      <c r="A11" s="27" t="s">
        <v>82</v>
      </c>
      <c r="B11" s="47"/>
      <c r="C11" s="47"/>
      <c r="D11" s="47"/>
      <c r="E11" s="92"/>
      <c r="F11" s="48"/>
      <c r="G11" s="48"/>
      <c r="H11" s="48"/>
      <c r="I11" s="48"/>
    </row>
    <row r="12" spans="3:9" ht="8.25" customHeight="1">
      <c r="C12" s="115" t="s">
        <v>83</v>
      </c>
      <c r="D12" s="115"/>
      <c r="E12" s="115"/>
      <c r="F12" s="115"/>
      <c r="G12" s="48"/>
      <c r="H12" s="48"/>
      <c r="I12" s="48"/>
    </row>
    <row r="13" spans="3:9" s="54" customFormat="1" ht="12">
      <c r="C13" s="115"/>
      <c r="D13" s="115"/>
      <c r="E13" s="115"/>
      <c r="F13" s="115"/>
      <c r="G13" s="65"/>
      <c r="H13" s="65"/>
      <c r="I13" s="65"/>
    </row>
    <row r="14" spans="3:9" s="54" customFormat="1" ht="12">
      <c r="C14" s="115"/>
      <c r="D14" s="115"/>
      <c r="E14" s="115"/>
      <c r="F14" s="115"/>
      <c r="G14" s="65"/>
      <c r="H14" s="65"/>
      <c r="I14" s="65"/>
    </row>
    <row r="15" spans="3:9" s="54" customFormat="1" ht="8.25" customHeight="1">
      <c r="C15" s="115"/>
      <c r="D15" s="115"/>
      <c r="E15" s="115"/>
      <c r="F15" s="115"/>
      <c r="G15" s="65"/>
      <c r="H15" s="65"/>
      <c r="I15" s="65"/>
    </row>
    <row r="16" spans="3:9" s="54" customFormat="1" ht="12">
      <c r="C16" s="93"/>
      <c r="D16" s="94"/>
      <c r="E16" s="95"/>
      <c r="F16" s="65"/>
      <c r="G16" s="65"/>
      <c r="H16" s="65"/>
      <c r="I16" s="65"/>
    </row>
    <row r="17" spans="1:9" s="58" customFormat="1" ht="12">
      <c r="A17" s="54"/>
      <c r="B17" s="54"/>
      <c r="C17" s="55"/>
      <c r="D17" s="110" t="s">
        <v>84</v>
      </c>
      <c r="E17" s="110"/>
      <c r="F17" s="110"/>
      <c r="G17" s="57"/>
      <c r="H17" s="57"/>
      <c r="I17" s="57"/>
    </row>
    <row r="18" spans="1:6" s="58" customFormat="1" ht="12">
      <c r="A18" s="54"/>
      <c r="B18" s="54"/>
      <c r="C18" s="56" t="s">
        <v>9</v>
      </c>
      <c r="D18" s="56" t="s">
        <v>118</v>
      </c>
      <c r="E18" s="96" t="s">
        <v>119</v>
      </c>
      <c r="F18" s="96" t="s">
        <v>120</v>
      </c>
    </row>
    <row r="19" spans="3:6" s="54" customFormat="1" ht="12">
      <c r="C19" s="56" t="s">
        <v>86</v>
      </c>
      <c r="D19" s="59">
        <f>SUM(D20:D37)</f>
        <v>1216114937.0100005</v>
      </c>
      <c r="E19" s="59">
        <f>SUM(E20:E37)</f>
        <v>1347171015.2199998</v>
      </c>
      <c r="F19" s="59">
        <f>SUM(F20:F37)</f>
        <v>1345775305.7199996</v>
      </c>
    </row>
    <row r="20" spans="3:8" s="54" customFormat="1" ht="12">
      <c r="C20" s="61" t="s">
        <v>87</v>
      </c>
      <c r="D20" s="76">
        <v>5493767.73</v>
      </c>
      <c r="E20" s="97">
        <v>2999999.84</v>
      </c>
      <c r="F20" s="98">
        <v>55229617.16</v>
      </c>
      <c r="G20" s="67"/>
      <c r="H20" s="67"/>
    </row>
    <row r="21" spans="3:8" s="54" customFormat="1" ht="12">
      <c r="C21" s="61" t="s">
        <v>88</v>
      </c>
      <c r="D21" s="76">
        <v>513942577.6000001</v>
      </c>
      <c r="E21" s="97">
        <v>638019089.4799997</v>
      </c>
      <c r="F21" s="98">
        <v>706927934.5299995</v>
      </c>
      <c r="G21" s="67"/>
      <c r="H21" s="67"/>
    </row>
    <row r="22" spans="1:8" s="58" customFormat="1" ht="12">
      <c r="A22" s="54"/>
      <c r="B22" s="54"/>
      <c r="C22" s="61" t="s">
        <v>89</v>
      </c>
      <c r="D22" s="76">
        <v>28252651.179999996</v>
      </c>
      <c r="E22" s="97">
        <v>32793291.779999997</v>
      </c>
      <c r="F22" s="98">
        <v>32793294.709999997</v>
      </c>
      <c r="G22" s="67"/>
      <c r="H22" s="67"/>
    </row>
    <row r="23" spans="3:8" s="54" customFormat="1" ht="12">
      <c r="C23" s="61" t="s">
        <v>90</v>
      </c>
      <c r="D23" s="76">
        <v>7476447.21</v>
      </c>
      <c r="E23" s="97">
        <v>12612764.5</v>
      </c>
      <c r="F23" s="98">
        <v>14852018.810000002</v>
      </c>
      <c r="G23" s="67"/>
      <c r="H23" s="67"/>
    </row>
    <row r="24" spans="3:8" s="54" customFormat="1" ht="12">
      <c r="C24" s="61" t="s">
        <v>91</v>
      </c>
      <c r="D24" s="76">
        <v>8188573.21</v>
      </c>
      <c r="E24" s="97">
        <v>3668403.74</v>
      </c>
      <c r="F24" s="98">
        <v>29579956.17</v>
      </c>
      <c r="G24" s="67"/>
      <c r="H24" s="67"/>
    </row>
    <row r="25" spans="3:8" s="54" customFormat="1" ht="12">
      <c r="C25" s="61" t="s">
        <v>92</v>
      </c>
      <c r="D25" s="76">
        <v>323136801.64000005</v>
      </c>
      <c r="E25" s="97">
        <v>290110119.55</v>
      </c>
      <c r="F25" s="98">
        <v>227781805.83</v>
      </c>
      <c r="G25" s="67"/>
      <c r="H25" s="67"/>
    </row>
    <row r="26" spans="3:8" s="54" customFormat="1" ht="12">
      <c r="C26" s="61" t="s">
        <v>93</v>
      </c>
      <c r="D26" s="76">
        <v>61884602.19999998</v>
      </c>
      <c r="E26" s="99">
        <v>58213690.910000004</v>
      </c>
      <c r="F26" s="98">
        <v>54867077.40999998</v>
      </c>
      <c r="G26" s="67"/>
      <c r="H26" s="67"/>
    </row>
    <row r="27" spans="1:8" s="58" customFormat="1" ht="12">
      <c r="A27" s="54"/>
      <c r="B27" s="54"/>
      <c r="C27" s="61" t="s">
        <v>94</v>
      </c>
      <c r="D27" s="76">
        <v>26290252.44</v>
      </c>
      <c r="E27" s="99">
        <v>22914031.34</v>
      </c>
      <c r="F27" s="98">
        <v>8713250.01</v>
      </c>
      <c r="G27" s="67"/>
      <c r="H27" s="67"/>
    </row>
    <row r="28" spans="3:8" s="54" customFormat="1" ht="12">
      <c r="C28" s="61" t="s">
        <v>95</v>
      </c>
      <c r="D28" s="76">
        <v>1587904.2</v>
      </c>
      <c r="E28" s="99">
        <v>0</v>
      </c>
      <c r="F28" s="98">
        <v>0</v>
      </c>
      <c r="G28" s="67"/>
      <c r="H28" s="67"/>
    </row>
    <row r="29" spans="3:8" s="54" customFormat="1" ht="12">
      <c r="C29" s="61" t="s">
        <v>96</v>
      </c>
      <c r="D29" s="76">
        <v>69561334.72000001</v>
      </c>
      <c r="E29" s="99">
        <v>62438603.24999999</v>
      </c>
      <c r="F29" s="98">
        <v>73577908.46</v>
      </c>
      <c r="G29" s="67"/>
      <c r="H29" s="67"/>
    </row>
    <row r="30" spans="3:8" s="54" customFormat="1" ht="12">
      <c r="C30" s="61" t="s">
        <v>97</v>
      </c>
      <c r="D30" s="76">
        <v>30369171.93</v>
      </c>
      <c r="E30" s="99">
        <v>1901450.2699999998</v>
      </c>
      <c r="F30" s="98">
        <v>1484420.42</v>
      </c>
      <c r="G30" s="67"/>
      <c r="H30" s="67"/>
    </row>
    <row r="31" spans="3:8" s="54" customFormat="1" ht="12">
      <c r="C31" s="61" t="s">
        <v>98</v>
      </c>
      <c r="D31" s="76">
        <v>11289859.299999999</v>
      </c>
      <c r="E31" s="99">
        <v>80579888.47999999</v>
      </c>
      <c r="F31" s="98">
        <v>6295694.109999999</v>
      </c>
      <c r="G31" s="67"/>
      <c r="H31" s="67"/>
    </row>
    <row r="32" spans="3:8" s="54" customFormat="1" ht="12">
      <c r="C32" s="61" t="s">
        <v>99</v>
      </c>
      <c r="D32" s="76">
        <v>114210072.9</v>
      </c>
      <c r="E32" s="100">
        <v>109888166.92</v>
      </c>
      <c r="F32" s="98">
        <v>109353699.35000001</v>
      </c>
      <c r="G32" s="67"/>
      <c r="H32" s="67"/>
    </row>
    <row r="33" spans="1:8" s="54" customFormat="1" ht="12">
      <c r="A33" s="65"/>
      <c r="B33" s="65"/>
      <c r="C33" s="61" t="s">
        <v>100</v>
      </c>
      <c r="D33" s="76">
        <v>4614644.39</v>
      </c>
      <c r="E33" s="101">
        <v>14263633.130000003</v>
      </c>
      <c r="F33" s="98">
        <v>7337762.820000001</v>
      </c>
      <c r="G33" s="67"/>
      <c r="H33" s="67"/>
    </row>
    <row r="34" spans="1:8" s="54" customFormat="1" ht="12">
      <c r="A34" s="65"/>
      <c r="B34" s="65"/>
      <c r="C34" s="61" t="s">
        <v>101</v>
      </c>
      <c r="D34" s="76">
        <v>0</v>
      </c>
      <c r="E34" s="101">
        <v>7452614.05</v>
      </c>
      <c r="F34" s="98">
        <v>4622716.98</v>
      </c>
      <c r="G34" s="67"/>
      <c r="H34" s="67"/>
    </row>
    <row r="35" spans="1:8" s="54" customFormat="1" ht="12">
      <c r="A35" s="65"/>
      <c r="B35" s="65"/>
      <c r="C35" s="61" t="s">
        <v>102</v>
      </c>
      <c r="D35" s="76">
        <v>1500</v>
      </c>
      <c r="E35" s="101">
        <v>0</v>
      </c>
      <c r="F35" s="98">
        <v>0</v>
      </c>
      <c r="G35" s="67"/>
      <c r="H35" s="67"/>
    </row>
    <row r="36" spans="1:8" s="54" customFormat="1" ht="12">
      <c r="A36" s="65"/>
      <c r="B36" s="65"/>
      <c r="C36" s="61" t="s">
        <v>103</v>
      </c>
      <c r="D36" s="76">
        <v>9737628.219999999</v>
      </c>
      <c r="E36" s="101">
        <v>9251612.05</v>
      </c>
      <c r="F36" s="98">
        <v>12276927.82</v>
      </c>
      <c r="G36" s="67"/>
      <c r="H36" s="67"/>
    </row>
    <row r="37" spans="1:8" s="54" customFormat="1" ht="12">
      <c r="A37" s="65"/>
      <c r="B37" s="65"/>
      <c r="C37" s="61" t="s">
        <v>104</v>
      </c>
      <c r="D37" s="76">
        <v>77148.14</v>
      </c>
      <c r="E37" s="101">
        <v>63655.93</v>
      </c>
      <c r="F37" s="98">
        <v>81221.13</v>
      </c>
      <c r="G37" s="67"/>
      <c r="H37" s="67"/>
    </row>
    <row r="38" spans="1:8" s="54" customFormat="1" ht="12">
      <c r="A38" s="65"/>
      <c r="B38" s="65"/>
      <c r="C38" s="56" t="s">
        <v>105</v>
      </c>
      <c r="D38" s="59">
        <f>+D39</f>
        <v>26033737.290000003</v>
      </c>
      <c r="E38" s="59">
        <f>+E39</f>
        <v>41721293.94</v>
      </c>
      <c r="F38" s="59">
        <f>+F39</f>
        <v>34819238.48</v>
      </c>
      <c r="G38" s="67"/>
      <c r="H38" s="67"/>
    </row>
    <row r="39" spans="1:8" s="54" customFormat="1" ht="12">
      <c r="A39" s="67"/>
      <c r="B39" s="65"/>
      <c r="C39" s="61" t="s">
        <v>106</v>
      </c>
      <c r="D39" s="76">
        <v>26033737.290000003</v>
      </c>
      <c r="E39" s="101">
        <v>41721293.94</v>
      </c>
      <c r="F39" s="98">
        <v>34819238.48</v>
      </c>
      <c r="G39" s="67"/>
      <c r="H39" s="67"/>
    </row>
    <row r="40" spans="1:8" s="54" customFormat="1" ht="12">
      <c r="A40" s="65"/>
      <c r="B40" s="65"/>
      <c r="C40" s="56" t="s">
        <v>108</v>
      </c>
      <c r="D40" s="59">
        <f>SUM(D41:D45)</f>
        <v>3057297116.36</v>
      </c>
      <c r="E40" s="59">
        <f>SUM(E41:E45)</f>
        <v>31236721.35</v>
      </c>
      <c r="F40" s="59">
        <f>SUM(F41:F45)</f>
        <v>22031860.709999997</v>
      </c>
      <c r="G40" s="67"/>
      <c r="H40" s="67"/>
    </row>
    <row r="41" spans="1:8" s="54" customFormat="1" ht="12">
      <c r="A41" s="65"/>
      <c r="B41" s="65"/>
      <c r="C41" s="61" t="s">
        <v>107</v>
      </c>
      <c r="D41" s="76">
        <v>3843367.45</v>
      </c>
      <c r="E41" s="101">
        <v>9296977.25</v>
      </c>
      <c r="F41" s="98">
        <v>9402642.34</v>
      </c>
      <c r="G41" s="67"/>
      <c r="H41" s="67"/>
    </row>
    <row r="42" spans="1:8" s="54" customFormat="1" ht="12">
      <c r="A42" s="65"/>
      <c r="B42" s="65"/>
      <c r="C42" s="61" t="s">
        <v>109</v>
      </c>
      <c r="D42" s="76">
        <v>6519511.54</v>
      </c>
      <c r="E42" s="101">
        <v>21829612.03</v>
      </c>
      <c r="F42" s="98">
        <v>200610.43</v>
      </c>
      <c r="G42" s="67"/>
      <c r="H42" s="67"/>
    </row>
    <row r="43" spans="3:8" s="54" customFormat="1" ht="12">
      <c r="C43" s="61" t="s">
        <v>110</v>
      </c>
      <c r="D43" s="76">
        <v>1640574.75</v>
      </c>
      <c r="E43" s="100">
        <v>0</v>
      </c>
      <c r="F43" s="98">
        <v>12341159.61</v>
      </c>
      <c r="G43" s="67"/>
      <c r="H43" s="67"/>
    </row>
    <row r="44" spans="3:6" s="54" customFormat="1" ht="12">
      <c r="C44" s="61" t="s">
        <v>111</v>
      </c>
      <c r="D44" s="76">
        <v>193662.62</v>
      </c>
      <c r="E44" s="100">
        <v>110132.07</v>
      </c>
      <c r="F44" s="100">
        <v>87448.33</v>
      </c>
    </row>
    <row r="45" spans="3:6" s="54" customFormat="1" ht="12">
      <c r="C45" s="61" t="s">
        <v>121</v>
      </c>
      <c r="D45" s="76">
        <v>3045100000</v>
      </c>
      <c r="E45" s="100">
        <v>0</v>
      </c>
      <c r="F45" s="100">
        <v>0</v>
      </c>
    </row>
    <row r="46" spans="3:6" s="54" customFormat="1" ht="12">
      <c r="C46" s="56" t="s">
        <v>35</v>
      </c>
      <c r="D46" s="59">
        <f>+D40+D38+D19</f>
        <v>4299445790.660001</v>
      </c>
      <c r="E46" s="59">
        <f>+E40+E38+E19</f>
        <v>1420129030.5099998</v>
      </c>
      <c r="F46" s="59">
        <f>+F40+F38+F19</f>
        <v>1402626404.9099996</v>
      </c>
    </row>
    <row r="47" spans="3:5" s="1" customFormat="1" ht="12.75">
      <c r="C47" s="66" t="s">
        <v>112</v>
      </c>
      <c r="E47" s="102"/>
    </row>
    <row r="48" spans="3:5" s="1" customFormat="1" ht="12.75">
      <c r="C48" s="66" t="s">
        <v>122</v>
      </c>
      <c r="E48" s="102"/>
    </row>
  </sheetData>
  <sheetProtection selectLockedCells="1" selectUnlockedCells="1"/>
  <mergeCells count="2">
    <mergeCell ref="C12:F15"/>
    <mergeCell ref="D17:F17"/>
  </mergeCells>
  <printOptions/>
  <pageMargins left="0.45902777777777776" right="0.7875" top="0.39444444444444443" bottom="0.2798611111111111" header="0.22777777777777777" footer="0.15486111111111112"/>
  <pageSetup horizontalDpi="300" verticalDpi="300" orientation="landscape" paperSize="5" scale="80"/>
  <headerFooter alignWithMargins="0">
    <oddHeader>&amp;R&amp;"Times New Roman,Normal"&amp;12"2017-Año de las Energías Renovables"</oddHeader>
    <oddFooter>&amp;C&amp;"Arial,Cursiva"&amp;9"Las Islas Malvinas, Georgias y Sandwich del Sur son y serán Argentinas"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Economia</dc:creator>
  <cp:keywords/>
  <dc:description/>
  <cp:lastModifiedBy>usuario</cp:lastModifiedBy>
  <dcterms:created xsi:type="dcterms:W3CDTF">2017-08-22T16:04:14Z</dcterms:created>
  <dcterms:modified xsi:type="dcterms:W3CDTF">2017-08-22T16:04:14Z</dcterms:modified>
  <cp:category/>
  <cp:version/>
  <cp:contentType/>
  <cp:contentStatus/>
</cp:coreProperties>
</file>